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BA&amp;AC" sheetId="1" r:id="rId1"/>
  </sheets>
  <definedNames>
    <definedName name="_Regression_Int" localSheetId="0" hidden="1">1</definedName>
    <definedName name="_xlnm.Print_Area" localSheetId="0">'E2-BA&amp;AC'!$B$3:$Z$67</definedName>
    <definedName name="Print_Area_MI">'E2-BA&amp;AC'!$B$3:$Z$64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<sst xmlns="http://schemas.openxmlformats.org/spreadsheetml/2006/main" count="89" uniqueCount="54">
  <si>
    <t>Department:  BUSINESS ADMINISTRATION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</si>
  <si>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</si>
  <si>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</si>
  <si>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</si>
  <si>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</si>
  <si>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</si>
  <si>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</si>
  <si>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</si>
  <si>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</si>
  <si>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</si>
  <si>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</si>
  <si>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</si>
  <si>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</si>
  <si>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</si>
  <si>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</si>
  <si>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</si>
  <si>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</si>
  <si>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</si>
  <si>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</si>
  <si>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</si>
  <si>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</si>
  <si>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</si>
  <si>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</si>
  <si>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</si>
  <si>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</si>
  <si>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</si>
  <si>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</si>
  <si>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OFFICE OF INSTITUTIONAL RESEARCH AND PLANNING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</si>
  <si>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</si>
  <si>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</si>
  <si>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</si>
  <si>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</si>
  <si>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</si>
  <si>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</si>
  <si>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</si>
  <si>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</si>
  <si>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</si>
  <si>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</si>
  <si>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</si>
  <si>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</si>
  <si>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</si>
  <si>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            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</si>
  <si>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</si>
  <si>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</si>
  <si>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</si>
  <si>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</si>
  <si>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</si>
  <si>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</si>
  <si>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 xml:space="preserve"> S 2007</t>
  </si>
  <si>
    <t xml:space="preserve"> F 2007</t>
  </si>
  <si>
    <t>AAFTE *</t>
  </si>
  <si>
    <t>Annual average full-time equivalent (students).</t>
  </si>
  <si>
    <t xml:space="preserve"> S 2008</t>
  </si>
  <si>
    <t xml:space="preserve"> F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</si>
</sst>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</numFmts>
  <fonts count="39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2" fontId="2" fillId="0" borderId="14" xfId="0" applyNumberFormat="1" applyFont="1" applyBorder="1" applyAlignment="1" applyProtection="1">
      <alignment horizontal="center"/>
      <protection/>
    </xf>
    <xf numFmtId="2" fontId="2" fillId="0" borderId="14" xfId="0" applyNumberFormat="1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 applyProtection="1">
      <alignment horizontal="center"/>
      <protection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AH94"/>
  <sheetViews>
    <sheetView showGridLines="0" tabSelected="1" zoomScalePageLayoutView="0" workbookViewId="0" topLeftCell="A14">
      <selection activeCell="F6" sqref="F6"/>
    </sheetView>
  </sheetViews>
  <sheetFormatPr defaultColWidth="9.7109375" defaultRowHeight="12.75"/>
  <cols>
    <col min="1" max="2" width="9.7109375" style="0" customWidth="1"/>
    <col min="3" max="3" width="2.7109375" style="0" customWidth="1"/>
    <col min="4" max="4" width="6.7109375" style="0" customWidth="1"/>
    <col min="5" max="5" width="3.7109375" style="0" customWidth="1"/>
    <col min="6" max="6" width="5.7109375" style="0" customWidth="1"/>
    <col min="7" max="7" width="3.7109375" style="0" customWidth="1"/>
    <col min="8" max="8" width="6.7109375" style="0" customWidth="1"/>
    <col min="9" max="9" width="3.7109375" style="0" customWidth="1"/>
    <col min="10" max="10" width="5.7109375" style="0" customWidth="1"/>
    <col min="11" max="12" width="3.7109375" style="0" customWidth="1"/>
    <col min="13" max="13" width="6.7109375" style="0" customWidth="1"/>
    <col min="14" max="14" width="3.7109375" style="0" customWidth="1"/>
    <col min="15" max="15" width="2.7109375" style="0" customWidth="1"/>
    <col min="16" max="16" width="5.7109375" style="0" customWidth="1"/>
    <col min="17" max="17" width="3.7109375" style="0" customWidth="1"/>
    <col min="18" max="18" width="4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2.7109375" style="0" customWidth="1"/>
    <col min="24" max="24" width="3.7109375" style="0" customWidth="1"/>
    <col min="25" max="25" width="5.7109375" style="0" customWidth="1"/>
    <col min="26" max="26" width="1.7109375" style="0" customWidth="1"/>
  </cols>
  <sheetData>
    <row r="1" spans="2:3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12.75">
      <c r="B3" s="3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4" ht="12.75">
      <c r="B4" s="3" t="s">
        <v>40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 t="s">
        <v>0</v>
      </c>
      <c r="AA6" s="2"/>
      <c r="AB6" s="2"/>
      <c r="AC6" s="2"/>
      <c r="AD6" s="2"/>
      <c r="AE6" s="2"/>
      <c r="AF6" s="2"/>
      <c r="AG6" s="2"/>
      <c r="AH6" s="2"/>
    </row>
    <row r="7" spans="2:3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  <c r="AD7" s="2"/>
      <c r="AE7" s="2"/>
      <c r="AF7" s="2"/>
      <c r="AG7" s="2"/>
      <c r="AH7" s="2"/>
    </row>
    <row r="8" spans="2:34" ht="20.25">
      <c r="B8" s="45" t="s">
        <v>34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2"/>
      <c r="AB8" s="2"/>
      <c r="AC8" s="2"/>
      <c r="AD8" s="2"/>
      <c r="AE8" s="2"/>
      <c r="AF8" s="2"/>
      <c r="AG8" s="2"/>
      <c r="AH8" s="2"/>
    </row>
    <row r="9" spans="2:34" ht="9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  <c r="AD9" s="2"/>
      <c r="AE9" s="2"/>
      <c r="AF9" s="2"/>
      <c r="AG9" s="2"/>
      <c r="AH9" s="2"/>
    </row>
    <row r="10" spans="2:34" ht="12.75">
      <c r="B10" s="4"/>
      <c r="C10" s="46" t="s">
        <v>1</v>
      </c>
      <c r="D10" s="46"/>
      <c r="E10" s="46"/>
      <c r="F10" s="46"/>
      <c r="G10" s="46"/>
      <c r="H10" s="46"/>
      <c r="I10" s="46"/>
      <c r="J10" s="46"/>
      <c r="K10" s="46"/>
      <c r="L10" s="4"/>
      <c r="M10" s="4"/>
      <c r="N10" s="4"/>
      <c r="O10" s="46" t="s">
        <v>35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2"/>
      <c r="AB10" s="2"/>
      <c r="AC10" s="2"/>
      <c r="AD10" s="2"/>
      <c r="AE10" s="2"/>
      <c r="AF10" s="2"/>
      <c r="AG10" s="2"/>
      <c r="AH10" s="2"/>
    </row>
    <row r="11" spans="2:34" ht="9" customHeight="1">
      <c r="B11" s="4"/>
      <c r="C11" s="7"/>
      <c r="D11" s="8"/>
      <c r="E11" s="8"/>
      <c r="F11" s="8"/>
      <c r="G11" s="8"/>
      <c r="H11" s="8"/>
      <c r="I11" s="8"/>
      <c r="J11" s="8"/>
      <c r="K11" s="9"/>
      <c r="L11" s="4"/>
      <c r="M11" s="10"/>
      <c r="N11" s="4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2"/>
      <c r="AB11" s="2"/>
      <c r="AC11" s="2"/>
      <c r="AD11" s="2"/>
      <c r="AE11" s="2"/>
      <c r="AF11" s="2"/>
      <c r="AG11" s="2"/>
      <c r="AH11" s="2"/>
    </row>
    <row r="12" spans="2:34" ht="12.75">
      <c r="B12" s="33"/>
      <c r="C12" s="34"/>
      <c r="D12" s="33"/>
      <c r="E12" s="33"/>
      <c r="F12" s="33"/>
      <c r="G12" s="33"/>
      <c r="H12" s="33"/>
      <c r="I12" s="33"/>
      <c r="J12" s="6" t="s">
        <v>2</v>
      </c>
      <c r="K12" s="35"/>
      <c r="L12" s="33"/>
      <c r="M12" s="11" t="s">
        <v>3</v>
      </c>
      <c r="N12" s="33"/>
      <c r="O12" s="34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5"/>
      <c r="AA12" s="2"/>
      <c r="AB12" s="2"/>
      <c r="AC12" s="2"/>
      <c r="AD12" s="2"/>
      <c r="AE12" s="2"/>
      <c r="AF12" s="2"/>
      <c r="AG12" s="2"/>
      <c r="AH12" s="2"/>
    </row>
    <row r="13" spans="2:34" ht="12.75">
      <c r="B13" s="12" t="s">
        <v>4</v>
      </c>
      <c r="C13" s="34"/>
      <c r="D13" s="12" t="s">
        <v>5</v>
      </c>
      <c r="E13" s="36"/>
      <c r="F13" s="12" t="s">
        <v>6</v>
      </c>
      <c r="G13" s="36"/>
      <c r="H13" s="12" t="s">
        <v>7</v>
      </c>
      <c r="I13" s="36"/>
      <c r="J13" s="12" t="s">
        <v>8</v>
      </c>
      <c r="K13" s="35"/>
      <c r="L13" s="33"/>
      <c r="M13" s="13" t="s">
        <v>8</v>
      </c>
      <c r="N13" s="33"/>
      <c r="O13" s="34"/>
      <c r="P13" s="12" t="s">
        <v>5</v>
      </c>
      <c r="Q13" s="36"/>
      <c r="R13" s="12" t="s">
        <v>6</v>
      </c>
      <c r="S13" s="36"/>
      <c r="T13" s="12" t="s">
        <v>7</v>
      </c>
      <c r="U13" s="36"/>
      <c r="V13" s="12" t="s">
        <v>9</v>
      </c>
      <c r="W13" s="36"/>
      <c r="X13" s="36"/>
      <c r="Y13" s="12" t="s">
        <v>50</v>
      </c>
      <c r="Z13" s="37"/>
      <c r="AA13" s="2"/>
      <c r="AB13" s="2"/>
      <c r="AC13" s="2"/>
      <c r="AD13" s="2"/>
      <c r="AE13" s="2"/>
      <c r="AF13" s="2"/>
      <c r="AG13" s="2"/>
      <c r="AH13" s="2"/>
    </row>
    <row r="14" spans="2:34" ht="9" customHeight="1">
      <c r="B14" s="18"/>
      <c r="C14" s="20"/>
      <c r="D14" s="18"/>
      <c r="E14" s="18"/>
      <c r="F14" s="18"/>
      <c r="G14" s="18"/>
      <c r="H14" s="18"/>
      <c r="I14" s="18"/>
      <c r="J14" s="18"/>
      <c r="K14" s="17"/>
      <c r="L14" s="18"/>
      <c r="M14" s="24"/>
      <c r="N14" s="18"/>
      <c r="O14" s="20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7"/>
      <c r="AA14" s="2"/>
      <c r="AB14" s="2"/>
      <c r="AC14" s="2"/>
      <c r="AD14" s="2"/>
      <c r="AE14" s="2"/>
      <c r="AF14" s="2"/>
      <c r="AG14" s="2"/>
      <c r="AH14" s="2"/>
    </row>
    <row r="15" spans="2:34" ht="12.75" hidden="1">
      <c r="B15" s="6" t="s">
        <v>10</v>
      </c>
      <c r="C15" s="20"/>
      <c r="D15" s="23">
        <v>5898</v>
      </c>
      <c r="E15" s="18"/>
      <c r="F15" s="23">
        <v>0</v>
      </c>
      <c r="G15" s="18"/>
      <c r="H15" s="23">
        <f>D15+F15</f>
        <v>5898</v>
      </c>
      <c r="I15" s="18"/>
      <c r="J15" s="23">
        <v>312</v>
      </c>
      <c r="K15" s="17"/>
      <c r="L15" s="18"/>
      <c r="M15" s="38">
        <v>18.9</v>
      </c>
      <c r="N15" s="18"/>
      <c r="O15" s="20"/>
      <c r="P15" s="23">
        <v>393</v>
      </c>
      <c r="Q15" s="18"/>
      <c r="R15" s="23">
        <v>0</v>
      </c>
      <c r="S15" s="18"/>
      <c r="T15" s="23">
        <f>P15+R15</f>
        <v>393</v>
      </c>
      <c r="U15" s="18"/>
      <c r="V15" s="23">
        <f>ROUND(T15/M15,1)</f>
        <v>20.8</v>
      </c>
      <c r="W15" s="18"/>
      <c r="X15" s="18"/>
      <c r="Y15" s="21"/>
      <c r="Z15" s="17"/>
      <c r="AA15" s="2"/>
      <c r="AB15" s="2"/>
      <c r="AC15" s="2"/>
      <c r="AD15" s="2"/>
      <c r="AE15" s="2"/>
      <c r="AF15" s="2"/>
      <c r="AG15" s="2"/>
      <c r="AH15" s="2"/>
    </row>
    <row r="16" spans="2:34" ht="12.75" hidden="1">
      <c r="B16" s="6" t="s">
        <v>11</v>
      </c>
      <c r="C16" s="20"/>
      <c r="D16" s="23">
        <v>5588</v>
      </c>
      <c r="E16" s="18"/>
      <c r="F16" s="23">
        <v>0</v>
      </c>
      <c r="G16" s="18"/>
      <c r="H16" s="23">
        <f>D16+F16</f>
        <v>5588</v>
      </c>
      <c r="I16" s="18"/>
      <c r="J16" s="23">
        <f>ROUND(H16/M16,0)</f>
        <v>311</v>
      </c>
      <c r="K16" s="17"/>
      <c r="L16" s="18"/>
      <c r="M16" s="38">
        <v>17.95</v>
      </c>
      <c r="N16" s="18"/>
      <c r="O16" s="20"/>
      <c r="P16" s="21">
        <f>D16/15</f>
        <v>372.53333333333336</v>
      </c>
      <c r="Q16" s="18"/>
      <c r="R16" s="23">
        <f>F16/12</f>
        <v>0</v>
      </c>
      <c r="S16" s="18"/>
      <c r="T16" s="21">
        <f>P16+R16</f>
        <v>372.53333333333336</v>
      </c>
      <c r="U16" s="18"/>
      <c r="V16" s="23">
        <f>ROUND(T16/M16,1)</f>
        <v>20.8</v>
      </c>
      <c r="W16" s="18"/>
      <c r="X16" s="18"/>
      <c r="Y16" s="21">
        <f>ROUND(T15+T16,0)/2</f>
        <v>383</v>
      </c>
      <c r="Z16" s="17"/>
      <c r="AA16" s="2"/>
      <c r="AB16" s="2"/>
      <c r="AC16" s="2"/>
      <c r="AD16" s="2"/>
      <c r="AE16" s="2"/>
      <c r="AF16" s="2"/>
      <c r="AG16" s="2"/>
      <c r="AH16" s="2"/>
    </row>
    <row r="17" spans="2:34" ht="6.75" customHeight="1" hidden="1">
      <c r="B17" s="18"/>
      <c r="C17" s="20"/>
      <c r="D17" s="18"/>
      <c r="E17" s="18"/>
      <c r="F17" s="18"/>
      <c r="G17" s="18"/>
      <c r="H17" s="18"/>
      <c r="I17" s="18"/>
      <c r="J17" s="18"/>
      <c r="K17" s="17"/>
      <c r="L17" s="18"/>
      <c r="M17" s="38"/>
      <c r="N17" s="18"/>
      <c r="O17" s="20"/>
      <c r="P17" s="18"/>
      <c r="Q17" s="18"/>
      <c r="R17" s="18"/>
      <c r="S17" s="18"/>
      <c r="T17" s="18"/>
      <c r="U17" s="18"/>
      <c r="V17" s="18"/>
      <c r="W17" s="18"/>
      <c r="X17" s="18"/>
      <c r="Y17" s="21"/>
      <c r="Z17" s="17"/>
      <c r="AA17" s="2"/>
      <c r="AB17" s="2"/>
      <c r="AC17" s="2"/>
      <c r="AD17" s="2"/>
      <c r="AE17" s="2"/>
      <c r="AF17" s="2"/>
      <c r="AG17" s="2"/>
      <c r="AH17" s="2"/>
    </row>
    <row r="18" spans="2:34" ht="12.75" hidden="1">
      <c r="B18" s="6" t="s">
        <v>12</v>
      </c>
      <c r="C18" s="20"/>
      <c r="D18" s="15">
        <v>5426</v>
      </c>
      <c r="E18" s="16"/>
      <c r="F18" s="15">
        <v>0</v>
      </c>
      <c r="G18" s="16"/>
      <c r="H18" s="15">
        <f>D18+F18</f>
        <v>5426</v>
      </c>
      <c r="I18" s="16"/>
      <c r="J18" s="23">
        <f>ROUND(H18/M18,0)</f>
        <v>313</v>
      </c>
      <c r="K18" s="17"/>
      <c r="L18" s="18"/>
      <c r="M18" s="38">
        <v>17.33</v>
      </c>
      <c r="N18" s="18"/>
      <c r="O18" s="20"/>
      <c r="P18" s="41">
        <f>D18/15</f>
        <v>361.73333333333335</v>
      </c>
      <c r="Q18" s="42"/>
      <c r="R18" s="41">
        <f>F18/12</f>
        <v>0</v>
      </c>
      <c r="S18" s="42"/>
      <c r="T18" s="41">
        <f>P18+R18</f>
        <v>361.73333333333335</v>
      </c>
      <c r="U18" s="18"/>
      <c r="V18" s="23">
        <f>ROUND(T18/M18,1)</f>
        <v>20.9</v>
      </c>
      <c r="W18" s="18"/>
      <c r="X18" s="18"/>
      <c r="Y18" s="21"/>
      <c r="Z18" s="17"/>
      <c r="AA18" s="2"/>
      <c r="AB18" s="2"/>
      <c r="AC18" s="2"/>
      <c r="AD18" s="2"/>
      <c r="AE18" s="2"/>
      <c r="AF18" s="2"/>
      <c r="AG18" s="2"/>
      <c r="AH18" s="2"/>
    </row>
    <row r="19" spans="2:34" ht="12.75" hidden="1">
      <c r="B19" s="6" t="s">
        <v>13</v>
      </c>
      <c r="C19" s="20"/>
      <c r="D19" s="15">
        <v>4986</v>
      </c>
      <c r="E19" s="16"/>
      <c r="F19" s="15">
        <v>0</v>
      </c>
      <c r="G19" s="16"/>
      <c r="H19" s="15">
        <f>D19+F19</f>
        <v>4986</v>
      </c>
      <c r="I19" s="16"/>
      <c r="J19" s="23">
        <f>ROUND(H19/M19,0)</f>
        <v>294</v>
      </c>
      <c r="K19" s="17"/>
      <c r="L19" s="18"/>
      <c r="M19" s="38">
        <v>16.97</v>
      </c>
      <c r="N19" s="18"/>
      <c r="O19" s="20"/>
      <c r="P19" s="41">
        <f>D19/15</f>
        <v>332.4</v>
      </c>
      <c r="Q19" s="42"/>
      <c r="R19" s="41">
        <f>F19/12</f>
        <v>0</v>
      </c>
      <c r="S19" s="42"/>
      <c r="T19" s="41">
        <f>P19+R19</f>
        <v>332.4</v>
      </c>
      <c r="U19" s="18"/>
      <c r="V19" s="23">
        <f>ROUND(T19/M19,1)</f>
        <v>19.6</v>
      </c>
      <c r="W19" s="18"/>
      <c r="X19" s="18"/>
      <c r="Y19" s="21">
        <f>ROUND(T18+T19,0)/2</f>
        <v>347</v>
      </c>
      <c r="Z19" s="17"/>
      <c r="AA19" s="2"/>
      <c r="AB19" s="2"/>
      <c r="AC19" s="2"/>
      <c r="AD19" s="2"/>
      <c r="AE19" s="2"/>
      <c r="AF19" s="2"/>
      <c r="AG19" s="2"/>
      <c r="AH19" s="2"/>
    </row>
    <row r="20" spans="2:34" ht="6.75" customHeight="1" hidden="1">
      <c r="B20" s="18"/>
      <c r="C20" s="20"/>
      <c r="D20" s="16"/>
      <c r="E20" s="16"/>
      <c r="F20" s="16"/>
      <c r="G20" s="16"/>
      <c r="H20" s="16"/>
      <c r="I20" s="16"/>
      <c r="J20" s="18"/>
      <c r="K20" s="17"/>
      <c r="L20" s="18"/>
      <c r="M20" s="39"/>
      <c r="N20" s="18"/>
      <c r="O20" s="20"/>
      <c r="P20" s="42"/>
      <c r="Q20" s="42"/>
      <c r="R20" s="42"/>
      <c r="S20" s="42"/>
      <c r="T20" s="42"/>
      <c r="U20" s="18"/>
      <c r="V20" s="18"/>
      <c r="W20" s="18"/>
      <c r="X20" s="18"/>
      <c r="Y20" s="21"/>
      <c r="Z20" s="17"/>
      <c r="AA20" s="2"/>
      <c r="AB20" s="2"/>
      <c r="AC20" s="2"/>
      <c r="AD20" s="2"/>
      <c r="AE20" s="2"/>
      <c r="AF20" s="2"/>
      <c r="AG20" s="2"/>
      <c r="AH20" s="2"/>
    </row>
    <row r="21" spans="2:34" ht="12.75" hidden="1">
      <c r="B21" s="6" t="s">
        <v>14</v>
      </c>
      <c r="C21" s="20"/>
      <c r="D21" s="15">
        <v>5069</v>
      </c>
      <c r="E21" s="16"/>
      <c r="F21" s="15">
        <v>0</v>
      </c>
      <c r="G21" s="16"/>
      <c r="H21" s="15">
        <f>D21+F21</f>
        <v>5069</v>
      </c>
      <c r="I21" s="16"/>
      <c r="J21" s="23">
        <f>ROUND(H21/M21,0)</f>
        <v>299</v>
      </c>
      <c r="K21" s="17"/>
      <c r="L21" s="18"/>
      <c r="M21" s="38">
        <v>16.98</v>
      </c>
      <c r="N21" s="18"/>
      <c r="O21" s="20"/>
      <c r="P21" s="41">
        <f>D21/15</f>
        <v>337.93333333333334</v>
      </c>
      <c r="Q21" s="42"/>
      <c r="R21" s="41">
        <f>F21/12</f>
        <v>0</v>
      </c>
      <c r="S21" s="42"/>
      <c r="T21" s="41">
        <f>P21+R21</f>
        <v>337.93333333333334</v>
      </c>
      <c r="U21" s="18"/>
      <c r="V21" s="23">
        <f>ROUND(T21/M21,1)</f>
        <v>19.9</v>
      </c>
      <c r="W21" s="18"/>
      <c r="X21" s="18"/>
      <c r="Y21" s="21"/>
      <c r="Z21" s="17"/>
      <c r="AA21" s="2"/>
      <c r="AB21" s="2"/>
      <c r="AC21" s="2"/>
      <c r="AD21" s="2"/>
      <c r="AE21" s="2"/>
      <c r="AF21" s="2"/>
      <c r="AG21" s="2"/>
      <c r="AH21" s="2"/>
    </row>
    <row r="22" spans="2:34" ht="12.75" hidden="1">
      <c r="B22" s="6" t="s">
        <v>15</v>
      </c>
      <c r="C22" s="20"/>
      <c r="D22" s="15">
        <v>4619</v>
      </c>
      <c r="E22" s="16"/>
      <c r="F22" s="15">
        <v>0</v>
      </c>
      <c r="G22" s="16"/>
      <c r="H22" s="15">
        <f>D22+F22</f>
        <v>4619</v>
      </c>
      <c r="I22" s="16"/>
      <c r="J22" s="23">
        <f>ROUND(H22/M22,0)</f>
        <v>314</v>
      </c>
      <c r="K22" s="17"/>
      <c r="L22" s="18"/>
      <c r="M22" s="38">
        <v>14.73</v>
      </c>
      <c r="N22" s="18"/>
      <c r="O22" s="20"/>
      <c r="P22" s="41">
        <f>D22/15</f>
        <v>307.93333333333334</v>
      </c>
      <c r="Q22" s="42"/>
      <c r="R22" s="41">
        <f>F22/12</f>
        <v>0</v>
      </c>
      <c r="S22" s="42"/>
      <c r="T22" s="41">
        <f>P22+R22</f>
        <v>307.93333333333334</v>
      </c>
      <c r="U22" s="18"/>
      <c r="V22" s="23">
        <f>ROUND(T22/M22,1)</f>
        <v>20.9</v>
      </c>
      <c r="W22" s="18"/>
      <c r="X22" s="18"/>
      <c r="Y22" s="21">
        <f>ROUND(T21+T22,0)/2</f>
        <v>323</v>
      </c>
      <c r="Z22" s="17"/>
      <c r="AA22" s="2"/>
      <c r="AB22" s="2"/>
      <c r="AC22" s="2"/>
      <c r="AD22" s="2"/>
      <c r="AE22" s="2"/>
      <c r="AF22" s="2"/>
      <c r="AG22" s="2"/>
      <c r="AH22" s="2"/>
    </row>
    <row r="23" spans="2:34" ht="6.75" customHeight="1" hidden="1">
      <c r="B23" s="18"/>
      <c r="C23" s="20"/>
      <c r="D23" s="16"/>
      <c r="E23" s="16"/>
      <c r="F23" s="16"/>
      <c r="G23" s="16"/>
      <c r="H23" s="16"/>
      <c r="I23" s="16"/>
      <c r="J23" s="18"/>
      <c r="K23" s="17"/>
      <c r="L23" s="18"/>
      <c r="M23" s="39"/>
      <c r="N23" s="18"/>
      <c r="O23" s="20"/>
      <c r="P23" s="42"/>
      <c r="Q23" s="42"/>
      <c r="R23" s="42"/>
      <c r="S23" s="42"/>
      <c r="T23" s="42"/>
      <c r="U23" s="18"/>
      <c r="V23" s="18"/>
      <c r="W23" s="18"/>
      <c r="X23" s="18"/>
      <c r="Y23" s="21"/>
      <c r="Z23" s="17"/>
      <c r="AA23" s="2"/>
      <c r="AB23" s="2"/>
      <c r="AC23" s="2"/>
      <c r="AD23" s="2"/>
      <c r="AE23" s="2"/>
      <c r="AF23" s="2"/>
      <c r="AG23" s="2"/>
      <c r="AH23" s="2"/>
    </row>
    <row r="24" spans="2:34" ht="12.75" hidden="1">
      <c r="B24" s="6" t="s">
        <v>16</v>
      </c>
      <c r="C24" s="20"/>
      <c r="D24" s="15">
        <v>5045</v>
      </c>
      <c r="E24" s="16"/>
      <c r="F24" s="15">
        <v>0</v>
      </c>
      <c r="G24" s="16"/>
      <c r="H24" s="15">
        <f>D24+F24</f>
        <v>5045</v>
      </c>
      <c r="I24" s="16"/>
      <c r="J24" s="23">
        <f>ROUND(H24/M24,0)</f>
        <v>346</v>
      </c>
      <c r="K24" s="17"/>
      <c r="L24" s="18"/>
      <c r="M24" s="38">
        <v>14.58</v>
      </c>
      <c r="N24" s="18"/>
      <c r="O24" s="20"/>
      <c r="P24" s="41">
        <f>ROUND(D24/15,0)</f>
        <v>336</v>
      </c>
      <c r="Q24" s="42"/>
      <c r="R24" s="41">
        <f>ROUND(F24/12,0)</f>
        <v>0</v>
      </c>
      <c r="S24" s="42"/>
      <c r="T24" s="41">
        <f>ROUND(P24+R24,0)</f>
        <v>336</v>
      </c>
      <c r="U24" s="18"/>
      <c r="V24" s="40">
        <f>ROUND(T24/M24,1)</f>
        <v>23</v>
      </c>
      <c r="W24" s="18"/>
      <c r="X24" s="18"/>
      <c r="Y24" s="21"/>
      <c r="Z24" s="17"/>
      <c r="AA24" s="2"/>
      <c r="AB24" s="2"/>
      <c r="AC24" s="2"/>
      <c r="AD24" s="2"/>
      <c r="AE24" s="2"/>
      <c r="AF24" s="2"/>
      <c r="AG24" s="2"/>
      <c r="AH24" s="2"/>
    </row>
    <row r="25" spans="2:34" ht="12" customHeight="1" hidden="1">
      <c r="B25" s="6" t="s">
        <v>17</v>
      </c>
      <c r="C25" s="20"/>
      <c r="D25" s="15">
        <v>4932</v>
      </c>
      <c r="E25" s="16"/>
      <c r="F25" s="15">
        <v>0</v>
      </c>
      <c r="G25" s="16"/>
      <c r="H25" s="15">
        <f>D25+F25</f>
        <v>4932</v>
      </c>
      <c r="I25" s="16"/>
      <c r="J25" s="23">
        <f>ROUND(H25/M25,0)</f>
        <v>358</v>
      </c>
      <c r="K25" s="17"/>
      <c r="L25" s="18"/>
      <c r="M25" s="38">
        <v>13.77</v>
      </c>
      <c r="N25" s="18"/>
      <c r="O25" s="20"/>
      <c r="P25" s="41">
        <f>ROUND(D25/15,0)</f>
        <v>329</v>
      </c>
      <c r="Q25" s="42"/>
      <c r="R25" s="41">
        <f>ROUND(F25/12,0)</f>
        <v>0</v>
      </c>
      <c r="S25" s="42"/>
      <c r="T25" s="41">
        <f>ROUND(P25+R25,0)</f>
        <v>329</v>
      </c>
      <c r="U25" s="18"/>
      <c r="V25" s="40">
        <f>ROUND(T25/M25,1)</f>
        <v>23.9</v>
      </c>
      <c r="W25" s="18"/>
      <c r="X25" s="18"/>
      <c r="Y25" s="21">
        <f>ROUND(T24+T25,0)/2</f>
        <v>332.5</v>
      </c>
      <c r="Z25" s="17"/>
      <c r="AA25" s="2"/>
      <c r="AB25" s="2"/>
      <c r="AC25" s="2"/>
      <c r="AD25" s="2"/>
      <c r="AE25" s="2"/>
      <c r="AF25" s="2"/>
      <c r="AG25" s="2"/>
      <c r="AH25" s="2"/>
    </row>
    <row r="26" spans="2:34" ht="6.75" customHeight="1" hidden="1">
      <c r="B26" s="18"/>
      <c r="C26" s="20"/>
      <c r="D26" s="16"/>
      <c r="E26" s="16"/>
      <c r="F26" s="16"/>
      <c r="G26" s="16"/>
      <c r="H26" s="16"/>
      <c r="I26" s="16"/>
      <c r="J26" s="18"/>
      <c r="K26" s="17"/>
      <c r="L26" s="18"/>
      <c r="M26" s="39"/>
      <c r="N26" s="18"/>
      <c r="O26" s="20"/>
      <c r="P26" s="42"/>
      <c r="Q26" s="42"/>
      <c r="R26" s="42"/>
      <c r="S26" s="42"/>
      <c r="T26" s="42"/>
      <c r="U26" s="18"/>
      <c r="V26" s="18"/>
      <c r="W26" s="18"/>
      <c r="X26" s="18"/>
      <c r="Y26" s="18"/>
      <c r="Z26" s="17"/>
      <c r="AA26" s="2"/>
      <c r="AB26" s="2"/>
      <c r="AC26" s="2"/>
      <c r="AD26" s="2"/>
      <c r="AE26" s="2"/>
      <c r="AF26" s="2"/>
      <c r="AG26" s="2"/>
      <c r="AH26" s="2"/>
    </row>
    <row r="27" spans="2:34" ht="12" customHeight="1" hidden="1">
      <c r="B27" s="6" t="s">
        <v>18</v>
      </c>
      <c r="C27" s="20"/>
      <c r="D27" s="15">
        <v>4803</v>
      </c>
      <c r="E27" s="16"/>
      <c r="F27" s="15">
        <v>0</v>
      </c>
      <c r="G27" s="16"/>
      <c r="H27" s="15">
        <f>D27+F27</f>
        <v>4803</v>
      </c>
      <c r="I27" s="16"/>
      <c r="J27" s="23">
        <f>ROUND(H27/M27,0)</f>
        <v>392</v>
      </c>
      <c r="K27" s="17"/>
      <c r="L27" s="18"/>
      <c r="M27" s="38">
        <v>12.25</v>
      </c>
      <c r="N27" s="18"/>
      <c r="O27" s="20"/>
      <c r="P27" s="41">
        <f>ROUND(D27/15,0)</f>
        <v>320</v>
      </c>
      <c r="Q27" s="42"/>
      <c r="R27" s="41">
        <f>ROUND(F27/12,0)</f>
        <v>0</v>
      </c>
      <c r="S27" s="42"/>
      <c r="T27" s="41">
        <f>ROUND(P27+R27,0)</f>
        <v>320</v>
      </c>
      <c r="U27" s="18"/>
      <c r="V27" s="40">
        <f>ROUND(T27/M27,1)</f>
        <v>26.1</v>
      </c>
      <c r="W27" s="18"/>
      <c r="X27" s="18"/>
      <c r="Y27" s="21"/>
      <c r="Z27" s="17"/>
      <c r="AA27" s="2"/>
      <c r="AB27" s="2"/>
      <c r="AC27" s="2"/>
      <c r="AD27" s="2"/>
      <c r="AE27" s="2"/>
      <c r="AF27" s="2"/>
      <c r="AG27" s="2"/>
      <c r="AH27" s="2"/>
    </row>
    <row r="28" spans="2:34" ht="12.75" hidden="1">
      <c r="B28" s="6" t="s">
        <v>19</v>
      </c>
      <c r="C28" s="20"/>
      <c r="D28" s="15">
        <v>4384</v>
      </c>
      <c r="E28" s="16"/>
      <c r="F28" s="15">
        <v>0</v>
      </c>
      <c r="G28" s="16"/>
      <c r="H28" s="15">
        <f>D28+F28</f>
        <v>4384</v>
      </c>
      <c r="I28" s="16"/>
      <c r="J28" s="23">
        <f>ROUND(H28/M28,0)</f>
        <v>392</v>
      </c>
      <c r="K28" s="17"/>
      <c r="L28" s="18"/>
      <c r="M28" s="38">
        <v>11.17</v>
      </c>
      <c r="N28" s="18"/>
      <c r="O28" s="20"/>
      <c r="P28" s="41">
        <f>ROUND(D28/15,0)</f>
        <v>292</v>
      </c>
      <c r="Q28" s="42"/>
      <c r="R28" s="41">
        <f>ROUND(F28/12,0)</f>
        <v>0</v>
      </c>
      <c r="S28" s="42"/>
      <c r="T28" s="41">
        <f>ROUND(P28+R28,0)</f>
        <v>292</v>
      </c>
      <c r="U28" s="18"/>
      <c r="V28" s="40">
        <f>ROUND(T28/M28,1)</f>
        <v>26.1</v>
      </c>
      <c r="W28" s="18"/>
      <c r="X28" s="18"/>
      <c r="Y28" s="21">
        <f>ROUND(T27+T28,0)/2</f>
        <v>306</v>
      </c>
      <c r="Z28" s="17"/>
      <c r="AA28" s="2"/>
      <c r="AB28" s="2"/>
      <c r="AC28" s="2"/>
      <c r="AD28" s="2"/>
      <c r="AE28" s="2"/>
      <c r="AF28" s="2"/>
      <c r="AG28" s="2"/>
      <c r="AH28" s="2"/>
    </row>
    <row r="29" spans="2:34" ht="6.75" customHeight="1" hidden="1">
      <c r="B29" s="18"/>
      <c r="C29" s="20"/>
      <c r="D29" s="16"/>
      <c r="E29" s="16"/>
      <c r="F29" s="16"/>
      <c r="G29" s="16"/>
      <c r="H29" s="16"/>
      <c r="I29" s="16"/>
      <c r="J29" s="18"/>
      <c r="K29" s="17"/>
      <c r="L29" s="18"/>
      <c r="M29" s="39"/>
      <c r="N29" s="18"/>
      <c r="O29" s="20"/>
      <c r="P29" s="42"/>
      <c r="Q29" s="42"/>
      <c r="R29" s="42"/>
      <c r="S29" s="42"/>
      <c r="T29" s="42"/>
      <c r="U29" s="18"/>
      <c r="V29" s="18"/>
      <c r="W29" s="18"/>
      <c r="X29" s="18"/>
      <c r="Y29" s="18"/>
      <c r="Z29" s="17"/>
      <c r="AA29" s="2"/>
      <c r="AB29" s="2"/>
      <c r="AC29" s="2"/>
      <c r="AD29" s="2"/>
      <c r="AE29" s="2"/>
      <c r="AF29" s="2"/>
      <c r="AG29" s="2"/>
      <c r="AH29" s="2"/>
    </row>
    <row r="30" spans="2:34" ht="12.75" hidden="1">
      <c r="B30" s="6" t="s">
        <v>20</v>
      </c>
      <c r="C30" s="20"/>
      <c r="D30" s="15">
        <v>4243</v>
      </c>
      <c r="E30" s="16"/>
      <c r="F30" s="15">
        <v>0</v>
      </c>
      <c r="G30" s="16"/>
      <c r="H30" s="15">
        <f>D30+F30</f>
        <v>4243</v>
      </c>
      <c r="I30" s="16"/>
      <c r="J30" s="23">
        <f>ROUND(H30/M30,0)</f>
        <v>369</v>
      </c>
      <c r="K30" s="17"/>
      <c r="L30" s="18"/>
      <c r="M30" s="38">
        <v>11.5</v>
      </c>
      <c r="N30" s="18"/>
      <c r="O30" s="20"/>
      <c r="P30" s="41">
        <f>ROUND(D30/15,0)</f>
        <v>283</v>
      </c>
      <c r="Q30" s="42"/>
      <c r="R30" s="41">
        <f>ROUND(F30/12,0)</f>
        <v>0</v>
      </c>
      <c r="S30" s="42"/>
      <c r="T30" s="41">
        <f>ROUND(P30+R30,0)</f>
        <v>283</v>
      </c>
      <c r="U30" s="18"/>
      <c r="V30" s="40">
        <f>ROUND(T30/M30,1)</f>
        <v>24.6</v>
      </c>
      <c r="W30" s="18"/>
      <c r="X30" s="18"/>
      <c r="Y30" s="21"/>
      <c r="Z30" s="17"/>
      <c r="AA30" s="2"/>
      <c r="AB30" s="2"/>
      <c r="AC30" s="2"/>
      <c r="AD30" s="2"/>
      <c r="AE30" s="2"/>
      <c r="AF30" s="2"/>
      <c r="AG30" s="2"/>
      <c r="AH30" s="2"/>
    </row>
    <row r="31" spans="2:34" ht="12.75" hidden="1">
      <c r="B31" s="6" t="s">
        <v>21</v>
      </c>
      <c r="C31" s="20"/>
      <c r="D31" s="15">
        <v>4029</v>
      </c>
      <c r="E31" s="16"/>
      <c r="F31" s="15">
        <v>0</v>
      </c>
      <c r="G31" s="16"/>
      <c r="H31" s="15">
        <f>D31+F31</f>
        <v>4029</v>
      </c>
      <c r="I31" s="16"/>
      <c r="J31" s="23">
        <f>ROUND(H31/M31,0)</f>
        <v>365</v>
      </c>
      <c r="K31" s="17"/>
      <c r="L31" s="18"/>
      <c r="M31" s="38">
        <v>11.05</v>
      </c>
      <c r="N31" s="18"/>
      <c r="O31" s="20"/>
      <c r="P31" s="41">
        <f>ROUND(D31/15,0)</f>
        <v>269</v>
      </c>
      <c r="Q31" s="42"/>
      <c r="R31" s="41">
        <f>ROUND(F31/12,0)</f>
        <v>0</v>
      </c>
      <c r="S31" s="42"/>
      <c r="T31" s="41">
        <f>ROUND(P31+R31,0)</f>
        <v>269</v>
      </c>
      <c r="U31" s="18"/>
      <c r="V31" s="40">
        <f>ROUND(T31/M31,1)</f>
        <v>24.3</v>
      </c>
      <c r="W31" s="18"/>
      <c r="X31" s="18"/>
      <c r="Y31" s="21">
        <f>ROUND(T30+T31,0)/2</f>
        <v>276</v>
      </c>
      <c r="Z31" s="17"/>
      <c r="AA31" s="2"/>
      <c r="AB31" s="2"/>
      <c r="AC31" s="2"/>
      <c r="AD31" s="2"/>
      <c r="AE31" s="2"/>
      <c r="AF31" s="2"/>
      <c r="AG31" s="2"/>
      <c r="AH31" s="2"/>
    </row>
    <row r="32" spans="2:34" ht="12.75" hidden="1">
      <c r="B32" s="18"/>
      <c r="C32" s="20"/>
      <c r="D32" s="16"/>
      <c r="E32" s="16"/>
      <c r="F32" s="16"/>
      <c r="G32" s="16"/>
      <c r="H32" s="16"/>
      <c r="I32" s="16"/>
      <c r="J32" s="18"/>
      <c r="K32" s="17"/>
      <c r="L32" s="18"/>
      <c r="M32" s="39"/>
      <c r="N32" s="18"/>
      <c r="O32" s="20"/>
      <c r="P32" s="42"/>
      <c r="Q32" s="42"/>
      <c r="R32" s="42"/>
      <c r="S32" s="42"/>
      <c r="T32" s="42"/>
      <c r="U32" s="18"/>
      <c r="V32" s="18"/>
      <c r="W32" s="18"/>
      <c r="X32" s="18"/>
      <c r="Y32" s="18"/>
      <c r="Z32" s="17"/>
      <c r="AA32" s="2"/>
      <c r="AB32" s="2"/>
      <c r="AC32" s="2"/>
      <c r="AD32" s="2"/>
      <c r="AE32" s="2"/>
      <c r="AF32" s="2"/>
      <c r="AG32" s="2"/>
      <c r="AH32" s="2"/>
    </row>
    <row r="33" spans="2:34" ht="12.75" hidden="1">
      <c r="B33" s="6" t="s">
        <v>22</v>
      </c>
      <c r="C33" s="20"/>
      <c r="D33" s="15">
        <v>3829</v>
      </c>
      <c r="E33" s="16"/>
      <c r="F33" s="15">
        <v>0</v>
      </c>
      <c r="G33" s="16"/>
      <c r="H33" s="15">
        <f>D33+F33</f>
        <v>3829</v>
      </c>
      <c r="I33" s="16"/>
      <c r="J33" s="23">
        <f>ROUND(H33/M33,0)</f>
        <v>401</v>
      </c>
      <c r="K33" s="17"/>
      <c r="L33" s="18"/>
      <c r="M33" s="38">
        <v>9.54</v>
      </c>
      <c r="N33" s="18"/>
      <c r="O33" s="20"/>
      <c r="P33" s="41">
        <f>ROUND(D33/15,0)</f>
        <v>255</v>
      </c>
      <c r="Q33" s="42"/>
      <c r="R33" s="41">
        <f>ROUND(F33/12,0)</f>
        <v>0</v>
      </c>
      <c r="S33" s="42"/>
      <c r="T33" s="41">
        <f>ROUND(P33+R33,0)</f>
        <v>255</v>
      </c>
      <c r="U33" s="18"/>
      <c r="V33" s="40">
        <f>ROUND(T33/M33,1)</f>
        <v>26.7</v>
      </c>
      <c r="W33" s="18"/>
      <c r="X33" s="18"/>
      <c r="Y33" s="18"/>
      <c r="Z33" s="17"/>
      <c r="AA33" s="2"/>
      <c r="AB33" s="2"/>
      <c r="AC33" s="2"/>
      <c r="AD33" s="2"/>
      <c r="AE33" s="2"/>
      <c r="AF33" s="2"/>
      <c r="AG33" s="2"/>
      <c r="AH33" s="2"/>
    </row>
    <row r="34" spans="2:34" ht="12.75" hidden="1">
      <c r="B34" s="6" t="s">
        <v>23</v>
      </c>
      <c r="C34" s="20"/>
      <c r="D34" s="15">
        <v>3499</v>
      </c>
      <c r="E34" s="16"/>
      <c r="F34" s="15">
        <v>2</v>
      </c>
      <c r="G34" s="16"/>
      <c r="H34" s="15">
        <f>D34+F34</f>
        <v>3501</v>
      </c>
      <c r="I34" s="16"/>
      <c r="J34" s="23">
        <f>ROUND(H34/M34,0)</f>
        <v>374</v>
      </c>
      <c r="K34" s="17"/>
      <c r="L34" s="18"/>
      <c r="M34" s="38">
        <v>9.37</v>
      </c>
      <c r="N34" s="18"/>
      <c r="O34" s="20"/>
      <c r="P34" s="41">
        <f>ROUND(D34/15,0)</f>
        <v>233</v>
      </c>
      <c r="Q34" s="42"/>
      <c r="R34" s="41">
        <f>ROUND(F34/12,0)</f>
        <v>0</v>
      </c>
      <c r="S34" s="42"/>
      <c r="T34" s="41">
        <f>ROUND(P34+R34,0)</f>
        <v>233</v>
      </c>
      <c r="U34" s="18"/>
      <c r="V34" s="40">
        <f>ROUND(T34/M34,1)</f>
        <v>24.9</v>
      </c>
      <c r="W34" s="18"/>
      <c r="X34" s="18"/>
      <c r="Y34" s="21">
        <f>ROUND(T33+T34,0)/2</f>
        <v>244</v>
      </c>
      <c r="Z34" s="17"/>
      <c r="AA34" s="2"/>
      <c r="AB34" s="2"/>
      <c r="AC34" s="2"/>
      <c r="AD34" s="2"/>
      <c r="AE34" s="2"/>
      <c r="AF34" s="2"/>
      <c r="AG34" s="2"/>
      <c r="AH34" s="2"/>
    </row>
    <row r="35" spans="2:34" ht="12.75" hidden="1">
      <c r="B35" s="18"/>
      <c r="C35" s="20"/>
      <c r="D35" s="16"/>
      <c r="E35" s="16"/>
      <c r="F35" s="16"/>
      <c r="G35" s="16"/>
      <c r="H35" s="16"/>
      <c r="I35" s="16"/>
      <c r="J35" s="18"/>
      <c r="K35" s="17"/>
      <c r="L35" s="18"/>
      <c r="M35" s="39"/>
      <c r="N35" s="18"/>
      <c r="O35" s="20"/>
      <c r="P35" s="42"/>
      <c r="Q35" s="42"/>
      <c r="R35" s="42"/>
      <c r="S35" s="42"/>
      <c r="T35" s="42"/>
      <c r="U35" s="18"/>
      <c r="V35" s="18"/>
      <c r="W35" s="18"/>
      <c r="X35" s="18"/>
      <c r="Y35" s="18"/>
      <c r="Z35" s="17"/>
      <c r="AA35" s="2"/>
      <c r="AB35" s="2"/>
      <c r="AC35" s="2"/>
      <c r="AD35" s="2"/>
      <c r="AE35" s="2"/>
      <c r="AF35" s="2"/>
      <c r="AG35" s="2"/>
      <c r="AH35" s="2"/>
    </row>
    <row r="36" spans="2:34" ht="12.75">
      <c r="B36" s="6" t="s">
        <v>24</v>
      </c>
      <c r="C36" s="20"/>
      <c r="D36" s="15">
        <v>3822</v>
      </c>
      <c r="E36" s="16"/>
      <c r="F36" s="15">
        <v>0</v>
      </c>
      <c r="G36" s="16"/>
      <c r="H36" s="15">
        <f>D36+F36</f>
        <v>3822</v>
      </c>
      <c r="I36" s="16"/>
      <c r="J36" s="23">
        <f>ROUND(H36/M36,0)</f>
        <v>356</v>
      </c>
      <c r="K36" s="17"/>
      <c r="L36" s="18"/>
      <c r="M36" s="38">
        <v>10.74</v>
      </c>
      <c r="N36" s="18"/>
      <c r="O36" s="20"/>
      <c r="P36" s="41">
        <f>ROUND(D36/15,0)</f>
        <v>255</v>
      </c>
      <c r="Q36" s="42"/>
      <c r="R36" s="41">
        <f>ROUND(F36/12,0)</f>
        <v>0</v>
      </c>
      <c r="S36" s="42"/>
      <c r="T36" s="41">
        <f>ROUND(P36+R36,0)</f>
        <v>255</v>
      </c>
      <c r="U36" s="18"/>
      <c r="V36" s="40">
        <f>ROUND(T36/M36,1)</f>
        <v>23.7</v>
      </c>
      <c r="W36" s="18"/>
      <c r="X36" s="18"/>
      <c r="Y36" s="18"/>
      <c r="Z36" s="17"/>
      <c r="AA36" s="2"/>
      <c r="AB36" s="2"/>
      <c r="AC36" s="2"/>
      <c r="AD36" s="2"/>
      <c r="AE36" s="2"/>
      <c r="AF36" s="2"/>
      <c r="AG36" s="2"/>
      <c r="AH36" s="2"/>
    </row>
    <row r="37" spans="2:34" ht="12.75">
      <c r="B37" s="6" t="s">
        <v>25</v>
      </c>
      <c r="C37" s="20"/>
      <c r="D37" s="15">
        <v>3504</v>
      </c>
      <c r="E37" s="16"/>
      <c r="F37" s="15">
        <v>0</v>
      </c>
      <c r="G37" s="16"/>
      <c r="H37" s="15">
        <f aca="true" t="shared" si="0" ref="H37:H50">D37+F37</f>
        <v>3504</v>
      </c>
      <c r="I37" s="16"/>
      <c r="J37" s="23">
        <f>ROUND(H37/M37,0)</f>
        <v>305</v>
      </c>
      <c r="K37" s="17"/>
      <c r="L37" s="18"/>
      <c r="M37" s="38">
        <v>11.47</v>
      </c>
      <c r="N37" s="18"/>
      <c r="O37" s="20"/>
      <c r="P37" s="41">
        <f>ROUND(D37/15,0)</f>
        <v>234</v>
      </c>
      <c r="Q37" s="42"/>
      <c r="R37" s="41">
        <f>ROUND(F37/12,0)</f>
        <v>0</v>
      </c>
      <c r="S37" s="42"/>
      <c r="T37" s="41">
        <f>ROUND(P37+R37,0)</f>
        <v>234</v>
      </c>
      <c r="U37" s="18"/>
      <c r="V37" s="40">
        <f>ROUND(T37/M37,1)</f>
        <v>20.4</v>
      </c>
      <c r="W37" s="18"/>
      <c r="X37" s="18"/>
      <c r="Y37" s="21">
        <f>ROUND(T36+T37,0)/2</f>
        <v>244.5</v>
      </c>
      <c r="Z37" s="17"/>
      <c r="AA37" s="2"/>
      <c r="AB37" s="2"/>
      <c r="AC37" s="2"/>
      <c r="AD37" s="2"/>
      <c r="AE37" s="2"/>
      <c r="AF37" s="2"/>
      <c r="AG37" s="2"/>
      <c r="AH37" s="2"/>
    </row>
    <row r="38" spans="2:34" ht="12.75">
      <c r="B38" s="6"/>
      <c r="C38" s="20"/>
      <c r="D38" s="15"/>
      <c r="E38" s="16"/>
      <c r="F38" s="15"/>
      <c r="G38" s="16"/>
      <c r="H38" s="15" t="s">
        <v>30</v>
      </c>
      <c r="I38" s="16"/>
      <c r="J38" s="23"/>
      <c r="K38" s="17"/>
      <c r="L38" s="18"/>
      <c r="M38" s="38"/>
      <c r="N38" s="18"/>
      <c r="O38" s="20"/>
      <c r="P38" s="41"/>
      <c r="Q38" s="42"/>
      <c r="R38" s="41"/>
      <c r="S38" s="42"/>
      <c r="T38" s="41"/>
      <c r="U38" s="18"/>
      <c r="V38" s="40"/>
      <c r="W38" s="18"/>
      <c r="X38" s="18"/>
      <c r="Y38" s="21"/>
      <c r="Z38" s="17"/>
      <c r="AA38" s="2"/>
      <c r="AB38" s="2"/>
      <c r="AC38" s="2"/>
      <c r="AD38" s="2"/>
      <c r="AE38" s="2"/>
      <c r="AF38" s="2"/>
      <c r="AG38" s="2"/>
      <c r="AH38" s="2"/>
    </row>
    <row r="39" spans="2:34" ht="12.75">
      <c r="B39" s="6" t="s">
        <v>26</v>
      </c>
      <c r="C39" s="20"/>
      <c r="D39" s="15">
        <v>4011</v>
      </c>
      <c r="E39" s="16"/>
      <c r="F39" s="15">
        <v>0</v>
      </c>
      <c r="G39" s="16"/>
      <c r="H39" s="15">
        <f t="shared" si="0"/>
        <v>4011</v>
      </c>
      <c r="I39" s="16"/>
      <c r="J39" s="15">
        <f>H39/M39</f>
        <v>324.5145631067961</v>
      </c>
      <c r="K39" s="17"/>
      <c r="L39" s="18"/>
      <c r="M39" s="19">
        <v>12.36</v>
      </c>
      <c r="N39" s="18"/>
      <c r="O39" s="20"/>
      <c r="P39" s="41">
        <v>267</v>
      </c>
      <c r="Q39" s="42"/>
      <c r="R39" s="41">
        <v>0</v>
      </c>
      <c r="S39" s="42"/>
      <c r="T39" s="41">
        <f>P39+R39</f>
        <v>267</v>
      </c>
      <c r="U39" s="18"/>
      <c r="V39" s="22">
        <f>T39/M39</f>
        <v>21.601941747572816</v>
      </c>
      <c r="W39" s="18"/>
      <c r="X39" s="18"/>
      <c r="Y39" s="21" t="s">
        <v>28</v>
      </c>
      <c r="Z39" s="17"/>
      <c r="AA39" s="2"/>
      <c r="AB39" s="2"/>
      <c r="AC39" s="2"/>
      <c r="AD39" s="2"/>
      <c r="AE39" s="2"/>
      <c r="AF39" s="2"/>
      <c r="AG39" s="2"/>
      <c r="AH39" s="2"/>
    </row>
    <row r="40" spans="2:34" ht="12.75">
      <c r="B40" s="6"/>
      <c r="C40" s="20"/>
      <c r="D40" s="15"/>
      <c r="E40" s="16"/>
      <c r="F40" s="15"/>
      <c r="G40" s="16"/>
      <c r="H40" s="15" t="s">
        <v>30</v>
      </c>
      <c r="I40" s="16"/>
      <c r="J40" s="15" t="s">
        <v>30</v>
      </c>
      <c r="K40" s="17"/>
      <c r="L40" s="18"/>
      <c r="M40" s="19"/>
      <c r="N40" s="18"/>
      <c r="O40" s="20"/>
      <c r="P40" s="41"/>
      <c r="Q40" s="42"/>
      <c r="R40" s="41"/>
      <c r="S40" s="42"/>
      <c r="T40" s="41"/>
      <c r="U40" s="18"/>
      <c r="V40" s="23"/>
      <c r="W40" s="18"/>
      <c r="X40" s="18"/>
      <c r="Y40" s="21"/>
      <c r="Z40" s="17"/>
      <c r="AA40" s="2"/>
      <c r="AB40" s="2"/>
      <c r="AC40" s="2"/>
      <c r="AD40" s="2"/>
      <c r="AE40" s="2"/>
      <c r="AF40" s="2"/>
      <c r="AG40" s="2"/>
      <c r="AH40" s="2"/>
    </row>
    <row r="41" spans="2:34" ht="12.75">
      <c r="B41" s="6" t="s">
        <v>29</v>
      </c>
      <c r="C41" s="20"/>
      <c r="D41" s="16">
        <v>3676</v>
      </c>
      <c r="E41" s="16"/>
      <c r="F41" s="16">
        <v>0</v>
      </c>
      <c r="G41" s="16"/>
      <c r="H41" s="15">
        <f t="shared" si="0"/>
        <v>3676</v>
      </c>
      <c r="I41" s="16"/>
      <c r="J41" s="15">
        <f aca="true" t="shared" si="1" ref="J41:J50">H41/M41</f>
        <v>296.4516129032258</v>
      </c>
      <c r="K41" s="17"/>
      <c r="L41" s="18"/>
      <c r="M41" s="39">
        <v>12.4</v>
      </c>
      <c r="N41" s="18"/>
      <c r="O41" s="20"/>
      <c r="P41" s="41">
        <f aca="true" t="shared" si="2" ref="P41:P50">ROUND(D41/15,0)</f>
        <v>245</v>
      </c>
      <c r="Q41" s="42"/>
      <c r="R41" s="41">
        <f aca="true" t="shared" si="3" ref="R41:R50">ROUND(F41/12,0)</f>
        <v>0</v>
      </c>
      <c r="S41" s="42"/>
      <c r="T41" s="41">
        <f aca="true" t="shared" si="4" ref="T41:T50">ROUND(P41+R41,0)</f>
        <v>245</v>
      </c>
      <c r="U41" s="18"/>
      <c r="V41" s="40">
        <f aca="true" t="shared" si="5" ref="V41:V50">ROUND(T41/M41,1)</f>
        <v>19.8</v>
      </c>
      <c r="W41" s="18"/>
      <c r="X41" s="18"/>
      <c r="Y41" s="21" t="s">
        <v>30</v>
      </c>
      <c r="Z41" s="17"/>
      <c r="AA41" s="2"/>
      <c r="AB41" s="2"/>
      <c r="AC41" s="2"/>
      <c r="AD41" s="2"/>
      <c r="AE41" s="2"/>
      <c r="AF41" s="2"/>
      <c r="AG41" s="2"/>
      <c r="AH41" s="2"/>
    </row>
    <row r="42" spans="2:34" ht="12.75">
      <c r="B42" s="6" t="s">
        <v>36</v>
      </c>
      <c r="C42" s="20"/>
      <c r="D42" s="15">
        <v>3481</v>
      </c>
      <c r="E42" s="16"/>
      <c r="F42" s="15">
        <v>0</v>
      </c>
      <c r="G42" s="16"/>
      <c r="H42" s="15">
        <f t="shared" si="0"/>
        <v>3481</v>
      </c>
      <c r="I42" s="16"/>
      <c r="J42" s="15">
        <f t="shared" si="1"/>
        <v>300.86430423509074</v>
      </c>
      <c r="K42" s="17"/>
      <c r="L42" s="18"/>
      <c r="M42" s="38">
        <v>11.57</v>
      </c>
      <c r="N42" s="18"/>
      <c r="O42" s="20"/>
      <c r="P42" s="41">
        <f t="shared" si="2"/>
        <v>232</v>
      </c>
      <c r="Q42" s="42"/>
      <c r="R42" s="41">
        <f t="shared" si="3"/>
        <v>0</v>
      </c>
      <c r="S42" s="42"/>
      <c r="T42" s="41">
        <f t="shared" si="4"/>
        <v>232</v>
      </c>
      <c r="U42" s="18"/>
      <c r="V42" s="40">
        <f t="shared" si="5"/>
        <v>20.1</v>
      </c>
      <c r="W42" s="18"/>
      <c r="X42" s="18"/>
      <c r="Y42" s="21">
        <f>ROUND(T41+T42,0)/2</f>
        <v>238.5</v>
      </c>
      <c r="Z42" s="17"/>
      <c r="AA42" s="2"/>
      <c r="AB42" s="2"/>
      <c r="AC42" s="2"/>
      <c r="AD42" s="2"/>
      <c r="AE42" s="2"/>
      <c r="AF42" s="2"/>
      <c r="AG42" s="2"/>
      <c r="AH42" s="2"/>
    </row>
    <row r="43" spans="2:34" ht="12.75">
      <c r="B43" s="6"/>
      <c r="C43" s="20"/>
      <c r="D43" s="15"/>
      <c r="E43" s="16"/>
      <c r="F43" s="15"/>
      <c r="G43" s="16"/>
      <c r="H43" s="15" t="s">
        <v>30</v>
      </c>
      <c r="I43" s="16"/>
      <c r="J43" s="15" t="s">
        <v>30</v>
      </c>
      <c r="K43" s="17"/>
      <c r="L43" s="18"/>
      <c r="M43" s="38"/>
      <c r="N43" s="18"/>
      <c r="O43" s="20"/>
      <c r="P43" s="41" t="s">
        <v>30</v>
      </c>
      <c r="Q43" s="42"/>
      <c r="R43" s="41" t="s">
        <v>30</v>
      </c>
      <c r="S43" s="42"/>
      <c r="T43" s="41" t="s">
        <v>30</v>
      </c>
      <c r="U43" s="18"/>
      <c r="V43" s="40" t="s">
        <v>30</v>
      </c>
      <c r="W43" s="18"/>
      <c r="X43" s="18"/>
      <c r="Y43" s="21" t="s">
        <v>30</v>
      </c>
      <c r="Z43" s="17"/>
      <c r="AA43" s="2"/>
      <c r="AB43" s="2"/>
      <c r="AC43" s="2"/>
      <c r="AD43" s="2"/>
      <c r="AE43" s="2"/>
      <c r="AF43" s="2"/>
      <c r="AG43" s="2"/>
      <c r="AH43" s="2"/>
    </row>
    <row r="44" spans="2:34" ht="12.75">
      <c r="B44" s="6" t="s">
        <v>37</v>
      </c>
      <c r="C44" s="20"/>
      <c r="D44" s="15">
        <v>3676</v>
      </c>
      <c r="E44" s="16"/>
      <c r="F44" s="15">
        <v>0</v>
      </c>
      <c r="G44" s="16"/>
      <c r="H44" s="15">
        <f t="shared" si="0"/>
        <v>3676</v>
      </c>
      <c r="I44" s="16"/>
      <c r="J44" s="15">
        <f t="shared" si="1"/>
        <v>306.07826810990844</v>
      </c>
      <c r="K44" s="17"/>
      <c r="L44" s="18"/>
      <c r="M44" s="19">
        <v>12.01</v>
      </c>
      <c r="N44" s="18"/>
      <c r="O44" s="20"/>
      <c r="P44" s="41">
        <f t="shared" si="2"/>
        <v>245</v>
      </c>
      <c r="Q44" s="42"/>
      <c r="R44" s="41">
        <f t="shared" si="3"/>
        <v>0</v>
      </c>
      <c r="S44" s="42"/>
      <c r="T44" s="41">
        <f t="shared" si="4"/>
        <v>245</v>
      </c>
      <c r="U44" s="18"/>
      <c r="V44" s="40">
        <f t="shared" si="5"/>
        <v>20.4</v>
      </c>
      <c r="W44" s="18"/>
      <c r="X44" s="18"/>
      <c r="Y44" s="21" t="s">
        <v>30</v>
      </c>
      <c r="Z44" s="17"/>
      <c r="AA44" s="2"/>
      <c r="AB44" s="2"/>
      <c r="AC44" s="2"/>
      <c r="AD44" s="2"/>
      <c r="AE44" s="2"/>
      <c r="AF44" s="2"/>
      <c r="AG44" s="2"/>
      <c r="AH44" s="2"/>
    </row>
    <row r="45" spans="2:34" ht="12.75">
      <c r="B45" s="6" t="s">
        <v>38</v>
      </c>
      <c r="C45" s="20"/>
      <c r="D45" s="15">
        <v>3810</v>
      </c>
      <c r="E45" s="16"/>
      <c r="F45" s="15">
        <v>0</v>
      </c>
      <c r="G45" s="16"/>
      <c r="H45" s="15">
        <f t="shared" si="0"/>
        <v>3810</v>
      </c>
      <c r="I45" s="16"/>
      <c r="J45" s="15">
        <f t="shared" si="1"/>
        <v>296.0372960372961</v>
      </c>
      <c r="K45" s="17"/>
      <c r="L45" s="18"/>
      <c r="M45" s="19">
        <v>12.87</v>
      </c>
      <c r="N45" s="18"/>
      <c r="O45" s="20"/>
      <c r="P45" s="41">
        <f t="shared" si="2"/>
        <v>254</v>
      </c>
      <c r="Q45" s="42"/>
      <c r="R45" s="41">
        <f t="shared" si="3"/>
        <v>0</v>
      </c>
      <c r="S45" s="42"/>
      <c r="T45" s="41">
        <f t="shared" si="4"/>
        <v>254</v>
      </c>
      <c r="U45" s="18"/>
      <c r="V45" s="40">
        <f t="shared" si="5"/>
        <v>19.7</v>
      </c>
      <c r="W45" s="18"/>
      <c r="X45" s="18"/>
      <c r="Y45" s="21">
        <f>ROUND(T44+T45,0)/2</f>
        <v>249.5</v>
      </c>
      <c r="Z45" s="17"/>
      <c r="AA45" s="2"/>
      <c r="AB45" s="2"/>
      <c r="AC45" s="2"/>
      <c r="AD45" s="2"/>
      <c r="AE45" s="2"/>
      <c r="AF45" s="2"/>
      <c r="AG45" s="2"/>
      <c r="AH45" s="2"/>
    </row>
    <row r="46" spans="2:34" ht="12.75">
      <c r="B46" s="6"/>
      <c r="C46" s="20"/>
      <c r="D46" s="15"/>
      <c r="E46" s="16"/>
      <c r="F46" s="15"/>
      <c r="G46" s="16"/>
      <c r="H46" s="15" t="s">
        <v>30</v>
      </c>
      <c r="I46" s="16"/>
      <c r="J46" s="15" t="s">
        <v>30</v>
      </c>
      <c r="K46" s="17"/>
      <c r="L46" s="18"/>
      <c r="M46" s="19"/>
      <c r="N46" s="18"/>
      <c r="O46" s="20"/>
      <c r="P46" s="41" t="s">
        <v>30</v>
      </c>
      <c r="Q46" s="42"/>
      <c r="R46" s="41" t="s">
        <v>30</v>
      </c>
      <c r="S46" s="42"/>
      <c r="T46" s="41" t="s">
        <v>30</v>
      </c>
      <c r="U46" s="18"/>
      <c r="V46" s="40" t="s">
        <v>30</v>
      </c>
      <c r="W46" s="18"/>
      <c r="X46" s="18"/>
      <c r="Y46" s="21" t="s">
        <v>41</v>
      </c>
      <c r="Z46" s="17"/>
      <c r="AA46" s="2"/>
      <c r="AB46" s="2"/>
      <c r="AC46" s="2"/>
      <c r="AD46" s="2"/>
      <c r="AE46" s="2"/>
      <c r="AF46" s="2"/>
      <c r="AG46" s="2"/>
      <c r="AH46" s="2"/>
    </row>
    <row r="47" spans="2:34" ht="12.75">
      <c r="B47" s="6" t="s">
        <v>39</v>
      </c>
      <c r="C47" s="20"/>
      <c r="D47" s="15">
        <v>4070</v>
      </c>
      <c r="E47" s="16"/>
      <c r="F47" s="15">
        <v>0</v>
      </c>
      <c r="G47" s="16"/>
      <c r="H47" s="15">
        <f t="shared" si="0"/>
        <v>4070</v>
      </c>
      <c r="I47" s="16"/>
      <c r="J47" s="15">
        <f t="shared" si="1"/>
        <v>336.9205298013245</v>
      </c>
      <c r="K47" s="17"/>
      <c r="L47" s="18"/>
      <c r="M47" s="19">
        <v>12.08</v>
      </c>
      <c r="N47" s="18"/>
      <c r="O47" s="20"/>
      <c r="P47" s="41">
        <f t="shared" si="2"/>
        <v>271</v>
      </c>
      <c r="Q47" s="42"/>
      <c r="R47" s="41">
        <f t="shared" si="3"/>
        <v>0</v>
      </c>
      <c r="S47" s="42"/>
      <c r="T47" s="41">
        <f t="shared" si="4"/>
        <v>271</v>
      </c>
      <c r="U47" s="18"/>
      <c r="V47" s="40">
        <f t="shared" si="5"/>
        <v>22.4</v>
      </c>
      <c r="W47" s="18"/>
      <c r="X47" s="18"/>
      <c r="Y47" s="21" t="s">
        <v>30</v>
      </c>
      <c r="Z47" s="17"/>
      <c r="AA47" s="2"/>
      <c r="AB47" s="2"/>
      <c r="AC47" s="2"/>
      <c r="AD47" s="2"/>
      <c r="AE47" s="2"/>
      <c r="AF47" s="2"/>
      <c r="AG47" s="2"/>
      <c r="AH47" s="2"/>
    </row>
    <row r="48" spans="2:34" ht="12.75">
      <c r="B48" s="6" t="s">
        <v>42</v>
      </c>
      <c r="C48" s="20"/>
      <c r="D48" s="15">
        <v>3716</v>
      </c>
      <c r="E48" s="16"/>
      <c r="F48" s="15">
        <v>0</v>
      </c>
      <c r="G48" s="16"/>
      <c r="H48" s="15">
        <f t="shared" si="0"/>
        <v>3716</v>
      </c>
      <c r="I48" s="16"/>
      <c r="J48" s="15">
        <f t="shared" si="1"/>
        <v>288.50931677018633</v>
      </c>
      <c r="K48" s="17"/>
      <c r="L48" s="18"/>
      <c r="M48" s="19">
        <v>12.88</v>
      </c>
      <c r="N48" s="18"/>
      <c r="O48" s="20"/>
      <c r="P48" s="41">
        <f t="shared" si="2"/>
        <v>248</v>
      </c>
      <c r="Q48" s="42"/>
      <c r="R48" s="41">
        <f t="shared" si="3"/>
        <v>0</v>
      </c>
      <c r="S48" s="42"/>
      <c r="T48" s="41">
        <f t="shared" si="4"/>
        <v>248</v>
      </c>
      <c r="U48" s="18"/>
      <c r="V48" s="40">
        <f t="shared" si="5"/>
        <v>19.3</v>
      </c>
      <c r="W48" s="18"/>
      <c r="X48" s="18"/>
      <c r="Y48" s="21">
        <f>ROUND(T47+T48,0)/2</f>
        <v>259.5</v>
      </c>
      <c r="Z48" s="17"/>
      <c r="AA48" s="2"/>
      <c r="AB48" s="2"/>
      <c r="AC48" s="2"/>
      <c r="AD48" s="2"/>
      <c r="AE48" s="2"/>
      <c r="AF48" s="2"/>
      <c r="AG48" s="2"/>
      <c r="AH48" s="2"/>
    </row>
    <row r="49" spans="2:34" ht="12.75">
      <c r="B49" s="6"/>
      <c r="C49" s="20"/>
      <c r="D49" s="15"/>
      <c r="E49" s="16"/>
      <c r="F49" s="15"/>
      <c r="G49" s="16"/>
      <c r="H49" s="15" t="s">
        <v>30</v>
      </c>
      <c r="I49" s="16"/>
      <c r="J49" s="15" t="s">
        <v>30</v>
      </c>
      <c r="K49" s="17"/>
      <c r="L49" s="18"/>
      <c r="M49" s="19"/>
      <c r="N49" s="18"/>
      <c r="O49" s="20"/>
      <c r="P49" s="41" t="s">
        <v>30</v>
      </c>
      <c r="Q49" s="42"/>
      <c r="R49" s="41" t="s">
        <v>30</v>
      </c>
      <c r="S49" s="42"/>
      <c r="T49" s="41" t="s">
        <v>30</v>
      </c>
      <c r="U49" s="18"/>
      <c r="V49" s="40" t="s">
        <v>30</v>
      </c>
      <c r="W49" s="18"/>
      <c r="X49" s="18"/>
      <c r="Y49" s="21" t="s">
        <v>30</v>
      </c>
      <c r="Z49" s="17"/>
      <c r="AA49" s="2"/>
      <c r="AB49" s="2"/>
      <c r="AC49" s="2"/>
      <c r="AD49" s="2"/>
      <c r="AE49" s="2"/>
      <c r="AF49" s="2"/>
      <c r="AG49" s="2"/>
      <c r="AH49" s="2"/>
    </row>
    <row r="50" spans="2:34" ht="12.75">
      <c r="B50" s="6" t="s">
        <v>43</v>
      </c>
      <c r="C50" s="20"/>
      <c r="D50" s="15">
        <v>4159</v>
      </c>
      <c r="E50" s="16"/>
      <c r="F50" s="15">
        <v>9</v>
      </c>
      <c r="G50" s="16"/>
      <c r="H50" s="15">
        <f t="shared" si="0"/>
        <v>4168</v>
      </c>
      <c r="I50" s="16"/>
      <c r="J50" s="15">
        <f t="shared" si="1"/>
        <v>293.1082981715893</v>
      </c>
      <c r="K50" s="17"/>
      <c r="L50" s="18"/>
      <c r="M50" s="19">
        <v>14.22</v>
      </c>
      <c r="N50" s="18"/>
      <c r="O50" s="20"/>
      <c r="P50" s="41">
        <f t="shared" si="2"/>
        <v>277</v>
      </c>
      <c r="Q50" s="42"/>
      <c r="R50" s="41">
        <f t="shared" si="3"/>
        <v>1</v>
      </c>
      <c r="S50" s="42"/>
      <c r="T50" s="41">
        <f t="shared" si="4"/>
        <v>278</v>
      </c>
      <c r="U50" s="18"/>
      <c r="V50" s="40">
        <f t="shared" si="5"/>
        <v>19.5</v>
      </c>
      <c r="W50" s="18"/>
      <c r="X50" s="18"/>
      <c r="Y50" s="21" t="s">
        <v>30</v>
      </c>
      <c r="Z50" s="17"/>
      <c r="AA50" s="2"/>
      <c r="AB50" s="2"/>
      <c r="AC50" s="2"/>
      <c r="AD50" s="2"/>
      <c r="AE50" s="2"/>
      <c r="AF50" s="2"/>
      <c r="AG50" s="2"/>
      <c r="AH50" s="2"/>
    </row>
    <row r="51" spans="2:34" ht="12.75">
      <c r="B51" s="6" t="s">
        <v>44</v>
      </c>
      <c r="C51" s="20"/>
      <c r="D51" s="15">
        <v>3924</v>
      </c>
      <c r="E51" s="16"/>
      <c r="F51" s="15">
        <v>36</v>
      </c>
      <c r="G51" s="16"/>
      <c r="H51" s="15">
        <f>+D51+F51</f>
        <v>3960</v>
      </c>
      <c r="I51" s="16"/>
      <c r="J51" s="15">
        <f>+H51/M51</f>
        <v>287.58169934640523</v>
      </c>
      <c r="K51" s="17"/>
      <c r="L51" s="18"/>
      <c r="M51" s="19">
        <v>13.77</v>
      </c>
      <c r="N51" s="18"/>
      <c r="O51" s="20"/>
      <c r="P51" s="41">
        <v>262</v>
      </c>
      <c r="Q51" s="42"/>
      <c r="R51" s="41">
        <v>3</v>
      </c>
      <c r="S51" s="42"/>
      <c r="T51" s="41">
        <f>+P51+R51</f>
        <v>265</v>
      </c>
      <c r="U51" s="18"/>
      <c r="V51" s="40">
        <f>+T51/M51</f>
        <v>19.244734931009443</v>
      </c>
      <c r="W51" s="18"/>
      <c r="X51" s="18"/>
      <c r="Y51" s="21">
        <f>+(T50+T51)/2</f>
        <v>271.5</v>
      </c>
      <c r="Z51" s="17"/>
      <c r="AA51" s="2"/>
      <c r="AB51" s="2"/>
      <c r="AC51" s="2"/>
      <c r="AD51" s="2"/>
      <c r="AE51" s="2"/>
      <c r="AF51" s="2"/>
      <c r="AG51" s="2"/>
      <c r="AH51" s="2"/>
    </row>
    <row r="52" spans="2:34" ht="12.75">
      <c r="B52" s="6"/>
      <c r="C52" s="20"/>
      <c r="D52" s="15"/>
      <c r="E52" s="16"/>
      <c r="F52" s="15"/>
      <c r="G52" s="16"/>
      <c r="H52" s="15"/>
      <c r="I52" s="16"/>
      <c r="J52" s="15"/>
      <c r="K52" s="17"/>
      <c r="L52" s="18"/>
      <c r="M52" s="19"/>
      <c r="N52" s="18"/>
      <c r="O52" s="20"/>
      <c r="P52" s="41"/>
      <c r="Q52" s="42"/>
      <c r="R52" s="41"/>
      <c r="S52" s="42"/>
      <c r="T52" s="41"/>
      <c r="U52" s="18"/>
      <c r="V52" s="40"/>
      <c r="W52" s="18"/>
      <c r="X52" s="18"/>
      <c r="Y52" s="21"/>
      <c r="Z52" s="17"/>
      <c r="AA52" s="2"/>
      <c r="AB52" s="2"/>
      <c r="AC52" s="2"/>
      <c r="AD52" s="2"/>
      <c r="AE52" s="2"/>
      <c r="AF52" s="2"/>
      <c r="AG52" s="2"/>
      <c r="AH52" s="2"/>
    </row>
    <row r="53" spans="2:34" ht="12.75">
      <c r="B53" s="6" t="s">
        <v>45</v>
      </c>
      <c r="C53" s="20"/>
      <c r="D53" s="15">
        <v>4577</v>
      </c>
      <c r="E53" s="16"/>
      <c r="F53" s="15">
        <v>30</v>
      </c>
      <c r="G53" s="16"/>
      <c r="H53" s="15">
        <f>D53+F53</f>
        <v>4607</v>
      </c>
      <c r="I53" s="16"/>
      <c r="J53" s="15">
        <f>H53/M53</f>
        <v>326.9694819020582</v>
      </c>
      <c r="K53" s="17"/>
      <c r="L53" s="18"/>
      <c r="M53" s="19">
        <v>14.09</v>
      </c>
      <c r="N53" s="18"/>
      <c r="O53" s="20"/>
      <c r="P53" s="41">
        <f>+D53/15</f>
        <v>305.1333333333333</v>
      </c>
      <c r="Q53" s="42"/>
      <c r="R53" s="41">
        <f>ROUND(F53/12,0)</f>
        <v>3</v>
      </c>
      <c r="S53" s="42"/>
      <c r="T53" s="41">
        <f>ROUND(P53+R53,0)</f>
        <v>308</v>
      </c>
      <c r="U53" s="18"/>
      <c r="V53" s="40">
        <f>ROUND(T53/M53,1)</f>
        <v>21.9</v>
      </c>
      <c r="W53" s="18"/>
      <c r="X53" s="18"/>
      <c r="Y53" s="21" t="s">
        <v>30</v>
      </c>
      <c r="Z53" s="17"/>
      <c r="AA53" s="2"/>
      <c r="AB53" s="2"/>
      <c r="AC53" s="2"/>
      <c r="AD53" s="2"/>
      <c r="AE53" s="2"/>
      <c r="AF53" s="2"/>
      <c r="AG53" s="2"/>
      <c r="AH53" s="2"/>
    </row>
    <row r="54" spans="2:34" ht="12.75">
      <c r="B54" s="6" t="s">
        <v>46</v>
      </c>
      <c r="C54" s="20"/>
      <c r="D54" s="15">
        <v>4964</v>
      </c>
      <c r="E54" s="16"/>
      <c r="F54" s="15">
        <v>21</v>
      </c>
      <c r="G54" s="16"/>
      <c r="H54" s="15">
        <f>+D54+F54</f>
        <v>4985</v>
      </c>
      <c r="I54" s="16"/>
      <c r="J54" s="15">
        <f>+H54/M54</f>
        <v>374.24924924924926</v>
      </c>
      <c r="K54" s="17"/>
      <c r="L54" s="18"/>
      <c r="M54" s="19">
        <v>13.32</v>
      </c>
      <c r="N54" s="18"/>
      <c r="O54" s="20"/>
      <c r="P54" s="41">
        <f>+D54/15</f>
        <v>330.93333333333334</v>
      </c>
      <c r="Q54" s="42"/>
      <c r="R54" s="41">
        <f>+F54/12</f>
        <v>1.75</v>
      </c>
      <c r="S54" s="42"/>
      <c r="T54" s="41">
        <f>+P54+R54</f>
        <v>332.68333333333334</v>
      </c>
      <c r="U54" s="18"/>
      <c r="V54" s="40">
        <f>+T54/M54</f>
        <v>24.976226226226228</v>
      </c>
      <c r="W54" s="18"/>
      <c r="X54" s="18"/>
      <c r="Y54" s="21">
        <f>+(T53+T54)/2</f>
        <v>320.3416666666667</v>
      </c>
      <c r="Z54" s="17"/>
      <c r="AA54" s="2"/>
      <c r="AB54" s="2"/>
      <c r="AC54" s="2"/>
      <c r="AD54" s="2"/>
      <c r="AE54" s="2"/>
      <c r="AF54" s="2"/>
      <c r="AG54" s="2"/>
      <c r="AH54" s="2"/>
    </row>
    <row r="55" spans="2:34" ht="12.75">
      <c r="B55" s="6"/>
      <c r="C55" s="20"/>
      <c r="D55" s="15"/>
      <c r="E55" s="16"/>
      <c r="F55" s="15"/>
      <c r="G55" s="16"/>
      <c r="H55" s="15"/>
      <c r="I55" s="16"/>
      <c r="J55" s="15"/>
      <c r="K55" s="17"/>
      <c r="L55" s="18"/>
      <c r="M55" s="19"/>
      <c r="N55" s="18"/>
      <c r="O55" s="20"/>
      <c r="P55" s="41"/>
      <c r="Q55" s="42"/>
      <c r="R55" s="41"/>
      <c r="S55" s="42"/>
      <c r="T55" s="41"/>
      <c r="U55" s="18"/>
      <c r="V55" s="40"/>
      <c r="W55" s="18"/>
      <c r="X55" s="18"/>
      <c r="Y55" s="21"/>
      <c r="Z55" s="17"/>
      <c r="AA55" s="2"/>
      <c r="AB55" s="2"/>
      <c r="AC55" s="2"/>
      <c r="AD55" s="2"/>
      <c r="AE55" s="2"/>
      <c r="AF55" s="2"/>
      <c r="AG55" s="2"/>
      <c r="AH55" s="2"/>
    </row>
    <row r="56" spans="2:34" ht="12.75">
      <c r="B56" s="6" t="s">
        <v>47</v>
      </c>
      <c r="C56" s="20"/>
      <c r="D56" s="15">
        <v>4668</v>
      </c>
      <c r="E56" s="16"/>
      <c r="F56" s="15">
        <v>9</v>
      </c>
      <c r="G56" s="16"/>
      <c r="H56" s="15">
        <f>D56+F56</f>
        <v>4677</v>
      </c>
      <c r="I56" s="16"/>
      <c r="J56" s="15">
        <f>H56/M56</f>
        <v>339.8982558139535</v>
      </c>
      <c r="K56" s="17"/>
      <c r="L56" s="18"/>
      <c r="M56" s="19">
        <v>13.76</v>
      </c>
      <c r="N56" s="18"/>
      <c r="O56" s="20"/>
      <c r="P56" s="41">
        <f>+D56/15</f>
        <v>311.2</v>
      </c>
      <c r="Q56" s="42"/>
      <c r="R56" s="41">
        <f>+F56/12</f>
        <v>0.75</v>
      </c>
      <c r="S56" s="42"/>
      <c r="T56" s="41">
        <f>ROUND(P56+R56,0)</f>
        <v>312</v>
      </c>
      <c r="U56" s="18"/>
      <c r="V56" s="40">
        <f>ROUND(T56/M56,1)</f>
        <v>22.7</v>
      </c>
      <c r="W56" s="18"/>
      <c r="X56" s="18"/>
      <c r="Y56" s="21" t="s">
        <v>30</v>
      </c>
      <c r="Z56" s="17"/>
      <c r="AA56" s="2"/>
      <c r="AB56" s="2"/>
      <c r="AC56" s="2"/>
      <c r="AD56" s="2"/>
      <c r="AE56" s="2"/>
      <c r="AF56" s="2"/>
      <c r="AG56" s="2"/>
      <c r="AH56" s="2"/>
    </row>
    <row r="57" spans="2:34" ht="12.75">
      <c r="B57" s="6" t="s">
        <v>48</v>
      </c>
      <c r="C57" s="20"/>
      <c r="D57" s="15">
        <v>4289</v>
      </c>
      <c r="E57" s="16"/>
      <c r="F57" s="15">
        <v>3</v>
      </c>
      <c r="G57" s="16"/>
      <c r="H57" s="15">
        <f>+D57+F57</f>
        <v>4292</v>
      </c>
      <c r="I57" s="16"/>
      <c r="J57" s="15">
        <f>+H57/M57</f>
        <v>369.681309216193</v>
      </c>
      <c r="K57" s="17"/>
      <c r="L57" s="18"/>
      <c r="M57" s="19">
        <v>11.61</v>
      </c>
      <c r="N57" s="18"/>
      <c r="O57" s="20"/>
      <c r="P57" s="41">
        <f>+D57/15</f>
        <v>285.93333333333334</v>
      </c>
      <c r="Q57" s="42"/>
      <c r="R57" s="41">
        <f>+F57/12</f>
        <v>0.25</v>
      </c>
      <c r="S57" s="42"/>
      <c r="T57" s="41">
        <f>+P57+R57</f>
        <v>286.18333333333334</v>
      </c>
      <c r="U57" s="18"/>
      <c r="V57" s="40">
        <f>+T57/M57</f>
        <v>24.649727246626473</v>
      </c>
      <c r="W57" s="18"/>
      <c r="X57" s="18"/>
      <c r="Y57" s="21">
        <f>+(T56+T57)/2</f>
        <v>299.0916666666667</v>
      </c>
      <c r="Z57" s="17"/>
      <c r="AA57" s="2"/>
      <c r="AB57" s="2"/>
      <c r="AC57" s="2"/>
      <c r="AD57" s="2"/>
      <c r="AE57" s="2"/>
      <c r="AF57" s="2"/>
      <c r="AG57" s="2"/>
      <c r="AH57" s="2"/>
    </row>
    <row r="58" spans="2:34" ht="12.75">
      <c r="B58" s="6"/>
      <c r="C58" s="20"/>
      <c r="D58" s="15"/>
      <c r="E58" s="16"/>
      <c r="F58" s="15"/>
      <c r="G58" s="16"/>
      <c r="H58" s="15"/>
      <c r="I58" s="16"/>
      <c r="J58" s="15"/>
      <c r="K58" s="17"/>
      <c r="L58" s="18"/>
      <c r="M58" s="19"/>
      <c r="N58" s="18"/>
      <c r="O58" s="20"/>
      <c r="P58" s="41"/>
      <c r="Q58" s="42"/>
      <c r="R58" s="41"/>
      <c r="S58" s="42"/>
      <c r="T58" s="41"/>
      <c r="U58" s="18"/>
      <c r="V58" s="40"/>
      <c r="W58" s="18"/>
      <c r="X58" s="18"/>
      <c r="Y58" s="21"/>
      <c r="Z58" s="17"/>
      <c r="AA58" s="2"/>
      <c r="AB58" s="2"/>
      <c r="AC58" s="2"/>
      <c r="AD58" s="2"/>
      <c r="AE58" s="2"/>
      <c r="AF58" s="2"/>
      <c r="AG58" s="2"/>
      <c r="AH58" s="2"/>
    </row>
    <row r="59" spans="2:34" ht="12.75">
      <c r="B59" s="6" t="s">
        <v>49</v>
      </c>
      <c r="C59" s="20"/>
      <c r="D59" s="15">
        <v>3844</v>
      </c>
      <c r="E59" s="16"/>
      <c r="F59" s="15">
        <v>3</v>
      </c>
      <c r="G59" s="16"/>
      <c r="H59" s="15">
        <f>D59+F59</f>
        <v>3847</v>
      </c>
      <c r="I59" s="16"/>
      <c r="J59" s="15">
        <f>H59/M59</f>
        <v>313.0187144019528</v>
      </c>
      <c r="K59" s="17"/>
      <c r="L59" s="18"/>
      <c r="M59" s="19">
        <v>12.29</v>
      </c>
      <c r="N59" s="18"/>
      <c r="O59" s="20"/>
      <c r="P59" s="41">
        <f>+D59/15</f>
        <v>256.26666666666665</v>
      </c>
      <c r="Q59" s="42"/>
      <c r="R59" s="41">
        <v>0</v>
      </c>
      <c r="S59" s="42"/>
      <c r="T59" s="41">
        <f>+P59+R59</f>
        <v>256.26666666666665</v>
      </c>
      <c r="U59" s="18"/>
      <c r="V59" s="40">
        <f>ROUND(T59/M59,1)</f>
        <v>20.9</v>
      </c>
      <c r="W59" s="18"/>
      <c r="X59" s="18"/>
      <c r="Y59" s="21" t="s">
        <v>30</v>
      </c>
      <c r="Z59" s="17"/>
      <c r="AA59" s="2"/>
      <c r="AB59" s="2"/>
      <c r="AC59" s="2"/>
      <c r="AD59" s="2"/>
      <c r="AE59" s="2"/>
      <c r="AF59" s="2"/>
      <c r="AG59" s="2"/>
      <c r="AH59" s="2"/>
    </row>
    <row r="60" spans="2:34" ht="12.75">
      <c r="B60" s="6" t="s">
        <v>52</v>
      </c>
      <c r="C60" s="20"/>
      <c r="D60" s="15">
        <v>4084</v>
      </c>
      <c r="E60" s="16"/>
      <c r="F60" s="15">
        <v>3</v>
      </c>
      <c r="G60" s="16"/>
      <c r="H60" s="15">
        <f>+D60+F60</f>
        <v>4087</v>
      </c>
      <c r="I60" s="16"/>
      <c r="J60" s="15">
        <f>+H60/M60</f>
        <v>308.9191232048375</v>
      </c>
      <c r="K60" s="17"/>
      <c r="L60" s="18"/>
      <c r="M60" s="19">
        <v>13.23</v>
      </c>
      <c r="N60" s="18"/>
      <c r="O60" s="20"/>
      <c r="P60" s="41">
        <f>+D60/15</f>
        <v>272.26666666666665</v>
      </c>
      <c r="Q60" s="42"/>
      <c r="R60" s="41">
        <v>0</v>
      </c>
      <c r="S60" s="42"/>
      <c r="T60" s="41">
        <f>+P60+R60</f>
        <v>272.26666666666665</v>
      </c>
      <c r="U60" s="18"/>
      <c r="V60" s="40">
        <f>+T60/M60</f>
        <v>20.57949105568153</v>
      </c>
      <c r="W60" s="18"/>
      <c r="X60" s="18"/>
      <c r="Y60" s="21">
        <f>+(T59+T60)/2</f>
        <v>264.26666666666665</v>
      </c>
      <c r="Z60" s="17"/>
      <c r="AA60" s="2"/>
      <c r="AB60" s="2"/>
      <c r="AC60" s="2"/>
      <c r="AD60" s="2"/>
      <c r="AE60" s="2"/>
      <c r="AF60" s="2"/>
      <c r="AG60" s="2"/>
      <c r="AH60" s="2"/>
    </row>
    <row r="61" spans="2:34" ht="12.75">
      <c r="B61" s="6"/>
      <c r="C61" s="20"/>
      <c r="D61" s="15"/>
      <c r="E61" s="16"/>
      <c r="F61" s="15"/>
      <c r="G61" s="16"/>
      <c r="H61" s="15"/>
      <c r="I61" s="16"/>
      <c r="J61" s="15"/>
      <c r="K61" s="17"/>
      <c r="L61" s="18"/>
      <c r="M61" s="19"/>
      <c r="N61" s="18"/>
      <c r="O61" s="20"/>
      <c r="P61" s="41"/>
      <c r="Q61" s="42"/>
      <c r="R61" s="41"/>
      <c r="S61" s="42"/>
      <c r="T61" s="41"/>
      <c r="U61" s="18"/>
      <c r="V61" s="40"/>
      <c r="W61" s="18"/>
      <c r="X61" s="18"/>
      <c r="Y61" s="21"/>
      <c r="Z61" s="17"/>
      <c r="AA61" s="2"/>
      <c r="AB61" s="2"/>
      <c r="AC61" s="2"/>
      <c r="AD61" s="2"/>
      <c r="AE61" s="2"/>
      <c r="AF61" s="2"/>
      <c r="AG61" s="2"/>
      <c r="AH61" s="2"/>
    </row>
    <row r="62" spans="2:34" ht="12.75">
      <c r="B62" s="6" t="s">
        <v>53</v>
      </c>
      <c r="C62" s="20"/>
      <c r="D62" s="15">
        <v>3982</v>
      </c>
      <c r="E62" s="16"/>
      <c r="F62" s="15">
        <v>3</v>
      </c>
      <c r="G62" s="16"/>
      <c r="H62" s="15">
        <f>D62+F62</f>
        <v>3985</v>
      </c>
      <c r="I62" s="16"/>
      <c r="J62" s="15">
        <f>H62/M62</f>
        <v>311.8153364632238</v>
      </c>
      <c r="K62" s="17"/>
      <c r="L62" s="18"/>
      <c r="M62" s="19">
        <v>12.78</v>
      </c>
      <c r="N62" s="18"/>
      <c r="O62" s="20"/>
      <c r="P62" s="41">
        <f>+D62/15</f>
        <v>265.46666666666664</v>
      </c>
      <c r="Q62" s="42"/>
      <c r="R62" s="41">
        <v>0</v>
      </c>
      <c r="S62" s="42"/>
      <c r="T62" s="41">
        <f>+P62+R62</f>
        <v>265.46666666666664</v>
      </c>
      <c r="U62" s="18"/>
      <c r="V62" s="40">
        <f>ROUND(T62/M62,1)</f>
        <v>20.8</v>
      </c>
      <c r="W62" s="18"/>
      <c r="X62" s="18"/>
      <c r="Y62" s="21" t="s">
        <v>30</v>
      </c>
      <c r="Z62" s="17"/>
      <c r="AA62" s="2"/>
      <c r="AB62" s="2"/>
      <c r="AC62" s="2"/>
      <c r="AD62" s="2"/>
      <c r="AE62" s="2"/>
      <c r="AF62" s="2"/>
      <c r="AG62" s="2"/>
      <c r="AH62" s="2"/>
    </row>
    <row r="63" spans="2:34" ht="12.75">
      <c r="B63" s="6"/>
      <c r="C63" s="29"/>
      <c r="D63" s="25"/>
      <c r="E63" s="25"/>
      <c r="F63" s="25"/>
      <c r="G63" s="25"/>
      <c r="H63" s="26"/>
      <c r="I63" s="25"/>
      <c r="J63" s="26"/>
      <c r="K63" s="27"/>
      <c r="L63" s="18"/>
      <c r="M63" s="28"/>
      <c r="N63" s="18"/>
      <c r="O63" s="29"/>
      <c r="P63" s="43"/>
      <c r="Q63" s="44"/>
      <c r="R63" s="43"/>
      <c r="S63" s="44"/>
      <c r="T63" s="43"/>
      <c r="U63" s="30"/>
      <c r="V63" s="31"/>
      <c r="W63" s="30"/>
      <c r="X63" s="30"/>
      <c r="Y63" s="30"/>
      <c r="Z63" s="27"/>
      <c r="AA63" s="2"/>
      <c r="AB63" s="2"/>
      <c r="AC63" s="2"/>
      <c r="AD63" s="2"/>
      <c r="AE63" s="2"/>
      <c r="AF63" s="2"/>
      <c r="AG63" s="2"/>
      <c r="AH63" s="2"/>
    </row>
    <row r="64" spans="2:34" ht="7.5" customHeight="1">
      <c r="B64" s="18"/>
      <c r="C64" s="2"/>
      <c r="D64" s="15" t="s">
        <v>30</v>
      </c>
      <c r="E64" s="16"/>
      <c r="F64" s="16"/>
      <c r="G64" s="16"/>
      <c r="H64" s="16"/>
      <c r="I64" s="16"/>
      <c r="J64" s="16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1"/>
      <c r="Z64" s="18"/>
      <c r="AA64" s="2"/>
      <c r="AB64" s="2"/>
      <c r="AC64" s="2"/>
      <c r="AD64" s="2"/>
      <c r="AE64" s="2"/>
      <c r="AF64" s="2"/>
      <c r="AG64" s="2"/>
      <c r="AH64" s="2"/>
    </row>
    <row r="65" spans="2:34" ht="12.75">
      <c r="B65" s="18"/>
      <c r="C65" s="32" t="s">
        <v>31</v>
      </c>
      <c r="D65" s="32" t="s">
        <v>51</v>
      </c>
      <c r="E65" s="16"/>
      <c r="F65" s="16"/>
      <c r="G65" s="16"/>
      <c r="H65" s="16"/>
      <c r="I65" s="16"/>
      <c r="J65" s="16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1"/>
      <c r="Z65" s="18"/>
      <c r="AA65" s="2"/>
      <c r="AB65" s="2"/>
      <c r="AC65" s="2"/>
      <c r="AD65" s="2"/>
      <c r="AE65" s="2"/>
      <c r="AF65" s="2"/>
      <c r="AG65" s="2"/>
      <c r="AH65" s="2"/>
    </row>
    <row r="66" spans="2:34" ht="12.75">
      <c r="B66" s="18"/>
      <c r="C66" s="32" t="s">
        <v>32</v>
      </c>
      <c r="D66" s="32" t="s">
        <v>33</v>
      </c>
      <c r="E66" s="16"/>
      <c r="F66" s="16"/>
      <c r="G66" s="16"/>
      <c r="H66" s="16"/>
      <c r="I66" s="16"/>
      <c r="J66" s="16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21"/>
      <c r="Z66" s="18"/>
      <c r="AA66" s="2"/>
      <c r="AB66" s="2"/>
      <c r="AC66" s="2"/>
      <c r="AD66" s="2"/>
      <c r="AE66" s="2"/>
      <c r="AF66" s="2"/>
      <c r="AG66" s="2"/>
      <c r="AH66" s="2"/>
    </row>
    <row r="67" spans="2:3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4"/>
      <c r="Z67" s="2"/>
      <c r="AA67" s="2"/>
      <c r="AB67" s="2"/>
      <c r="AC67" s="2"/>
      <c r="AD67" s="2"/>
      <c r="AE67" s="2"/>
      <c r="AF67" s="2"/>
      <c r="AG67" s="2"/>
      <c r="AH67" s="2"/>
    </row>
    <row r="68" spans="2:3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4"/>
      <c r="Z68" s="2"/>
      <c r="AA68" s="2"/>
      <c r="AB68" s="2"/>
      <c r="AC68" s="2"/>
      <c r="AD68" s="2"/>
      <c r="AE68" s="2"/>
      <c r="AF68" s="2"/>
      <c r="AG68" s="2"/>
      <c r="AH68" s="2"/>
    </row>
    <row r="69" spans="2:3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4"/>
      <c r="Z69" s="2"/>
      <c r="AA69" s="2"/>
      <c r="AB69" s="2"/>
      <c r="AC69" s="2"/>
      <c r="AD69" s="2"/>
      <c r="AE69" s="2"/>
      <c r="AF69" s="2"/>
      <c r="AG69" s="2"/>
      <c r="AH69" s="2"/>
    </row>
    <row r="70" spans="2:3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4"/>
      <c r="Z70" s="2"/>
      <c r="AA70" s="2"/>
      <c r="AB70" s="2"/>
      <c r="AC70" s="2"/>
      <c r="AD70" s="2"/>
      <c r="AE70" s="2"/>
      <c r="AF70" s="2"/>
      <c r="AG70" s="2"/>
      <c r="AH70" s="2"/>
    </row>
    <row r="71" spans="2:3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4"/>
      <c r="Z71" s="2"/>
      <c r="AA71" s="2"/>
      <c r="AB71" s="2"/>
      <c r="AC71" s="2"/>
      <c r="AD71" s="2"/>
      <c r="AE71" s="2"/>
      <c r="AF71" s="2"/>
      <c r="AG71" s="2"/>
      <c r="AH71" s="2"/>
    </row>
    <row r="72" spans="2:3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4"/>
      <c r="Z72" s="2"/>
      <c r="AA72" s="2"/>
      <c r="AB72" s="2"/>
      <c r="AC72" s="2"/>
      <c r="AD72" s="2"/>
      <c r="AE72" s="2"/>
      <c r="AF72" s="2"/>
      <c r="AG72" s="2"/>
      <c r="AH72" s="2"/>
    </row>
    <row r="73" spans="2:3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4"/>
      <c r="Z73" s="2"/>
      <c r="AA73" s="2"/>
      <c r="AB73" s="2"/>
      <c r="AC73" s="2"/>
      <c r="AD73" s="2"/>
      <c r="AE73" s="2"/>
      <c r="AF73" s="2"/>
      <c r="AG73" s="2"/>
      <c r="AH73" s="2"/>
    </row>
    <row r="74" spans="2:3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4"/>
      <c r="Z74" s="2"/>
      <c r="AA74" s="2"/>
      <c r="AB74" s="2"/>
      <c r="AC74" s="2"/>
      <c r="AD74" s="2"/>
      <c r="AE74" s="2"/>
      <c r="AF74" s="2"/>
      <c r="AG74" s="2"/>
      <c r="AH74" s="2"/>
    </row>
    <row r="75" spans="2:3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4"/>
      <c r="Z75" s="2"/>
      <c r="AA75" s="2"/>
      <c r="AB75" s="2"/>
      <c r="AC75" s="2"/>
      <c r="AD75" s="2"/>
      <c r="AE75" s="2"/>
      <c r="AF75" s="2"/>
      <c r="AG75" s="2"/>
      <c r="AH75" s="2"/>
    </row>
    <row r="76" spans="2:3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4"/>
      <c r="Z76" s="2"/>
      <c r="AA76" s="2"/>
      <c r="AB76" s="2"/>
      <c r="AC76" s="2"/>
      <c r="AD76" s="2"/>
      <c r="AE76" s="2"/>
      <c r="AF76" s="2"/>
      <c r="AG76" s="2"/>
      <c r="AH76" s="2"/>
    </row>
    <row r="77" ht="12.75">
      <c r="Y77" s="1"/>
    </row>
    <row r="78" ht="12.75">
      <c r="Y78" s="1"/>
    </row>
    <row r="79" ht="12.75">
      <c r="Y79" s="1"/>
    </row>
    <row r="80" ht="12.75">
      <c r="Y80" s="1"/>
    </row>
    <row r="81" ht="12.75">
      <c r="Y81" s="1"/>
    </row>
    <row r="82" ht="12.75">
      <c r="Y82" s="1"/>
    </row>
    <row r="83" ht="12.75">
      <c r="Y83" s="1"/>
    </row>
    <row r="84" ht="12.75">
      <c r="Y84" s="1"/>
    </row>
    <row r="85" ht="12.75">
      <c r="Y85" s="1"/>
    </row>
    <row r="86" ht="12.75">
      <c r="Y86" s="1"/>
    </row>
    <row r="87" ht="12.75">
      <c r="Y87" s="1"/>
    </row>
    <row r="88" ht="12.75">
      <c r="Y88" s="1"/>
    </row>
    <row r="89" ht="12.75">
      <c r="Y89" s="1"/>
    </row>
    <row r="90" ht="12.75">
      <c r="Y90" s="1"/>
    </row>
    <row r="91" ht="12.75">
      <c r="Y91" s="1"/>
    </row>
    <row r="92" ht="12.75">
      <c r="Y92" s="1"/>
    </row>
    <row r="93" ht="12.75">
      <c r="Y93" s="1"/>
    </row>
    <row r="94" ht="12.75">
      <c r="Y94" s="1"/>
    </row>
  </sheetData>
  <sheetProtection/>
  <mergeCells count="3">
    <mergeCell ref="B8:Z8"/>
    <mergeCell ref="C10:K10"/>
    <mergeCell ref="O10:Z10"/>
  </mergeCells>
  <printOptions horizontalCentered="1" verticalCentered="1"/>
  <pageMargins left="0.5" right="0.5" top="0.25" bottom="0" header="0.5" footer="0.3"/>
  <pageSetup fitToHeight="1" fitToWidth="1"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2006-11-28T21:42:10Z</cp:lastPrinted>
  <dcterms:created xsi:type="dcterms:W3CDTF">2001-07-19T17:50:32Z</dcterms:created>
  <dcterms:modified xsi:type="dcterms:W3CDTF">2009-05-27T17:09:24Z</dcterms:modified>
  <cp:category/>
  <cp:version/>
  <cp:contentType/>
  <cp:contentStatus/>
</cp:coreProperties>
</file>