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3" sheetId="1" r:id="rId1"/>
    <sheet name="A3%" sheetId="2" r:id="rId2"/>
  </sheets>
  <definedNames>
    <definedName name="__123Graph_A" hidden="1">'A-3'!#REF!</definedName>
    <definedName name="__123Graph_B" hidden="1">'A-3'!#REF!</definedName>
    <definedName name="__123Graph_C" hidden="1">'A-3'!#REF!</definedName>
    <definedName name="__123Graph_D" hidden="1">'A-3'!#REF!</definedName>
    <definedName name="__123Graph_LBL_A" hidden="1">'A-3'!#REF!</definedName>
    <definedName name="__123Graph_LBL_B" hidden="1">'A-3'!#REF!</definedName>
    <definedName name="__123Graph_LBL_C" hidden="1">'A-3'!#REF!</definedName>
    <definedName name="__123Graph_LBL_D" hidden="1">'A-3'!#REF!</definedName>
    <definedName name="__123Graph_X" hidden="1">'A-3'!$C$15:$C$18</definedName>
    <definedName name="_1__123Graph_AA3" hidden="1">'A-3'!#REF!</definedName>
    <definedName name="_2__123Graph_BA3" hidden="1">'A-3'!#REF!</definedName>
    <definedName name="_3__123Graph_CA3" hidden="1">'A-3'!#REF!</definedName>
    <definedName name="_4__123Graph_DA3" hidden="1">'A-3'!#REF!</definedName>
    <definedName name="_5__123Graph_LBL_AA3" hidden="1">'A-3'!#REF!</definedName>
    <definedName name="_6__123Graph_LBL_BA3" hidden="1">'A-3'!#REF!</definedName>
    <definedName name="_7__123Graph_LBL_CA3" hidden="1">'A-3'!#REF!</definedName>
    <definedName name="_8__123Graph_LBL_DA3" hidden="1">'A-3'!#REF!</definedName>
    <definedName name="_9__123Graph_XA3" hidden="1">'A-3'!$C$15:$C$18</definedName>
    <definedName name="_Regression_Int" localSheetId="0" hidden="1">1</definedName>
    <definedName name="_xlnm.Print_Area" localSheetId="0">'A-3'!$C$3:$O$39</definedName>
    <definedName name="Print_Area_MI">'A-3'!$C$3:$L$36</definedName>
  </definedNames>
  <calcPr fullCalcOnLoad="1"/>
</workbook>
</file>

<file path=xl/sharedStrings.xml><?xml version="1.0" encoding="utf-8"?>
<sst xmlns="http://schemas.openxmlformats.org/spreadsheetml/2006/main" count="25" uniqueCount="15">
  <si>
    <t>UNDERGRADUATE ENROLLMENT BY RACIAL/ETHNIC CATEGORY</t>
  </si>
  <si>
    <t>(HEADCOUNT)</t>
  </si>
  <si>
    <t>Fall Semesters</t>
  </si>
  <si>
    <t>TOTAL UNDERGRADUATES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</si>
  <si>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</si>
  <si>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</si>
  <si>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</si>
  <si>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</si>
  <si>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</si>
  <si>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</si>
  <si>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</si>
  <si>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(IN PERCENTS)</t>
  </si>
  <si>
    <t>OFFICE  OF  INSTITUTIONAL  RESEARCH  AND  PLANNING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</si>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</sst>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6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Helv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u val="double"/>
      <sz val="10"/>
      <name val="Helv"/>
      <family val="0"/>
    </font>
    <font>
      <b/>
      <u val="single"/>
      <sz val="10"/>
      <name val="Helv"/>
      <family val="0"/>
    </font>
    <font>
      <i/>
      <sz val="10"/>
      <name val="Helv"/>
      <family val="0"/>
    </font>
    <font>
      <sz val="12"/>
      <name val="Arial"/>
      <family val="2"/>
    </font>
    <font>
      <b/>
      <i/>
      <sz val="10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9.2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15" xfId="0" applyBorder="1" applyAlignment="1">
      <alignment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1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UNDERGRADUATE ENROLLMENT
RACIAL/ETHNIC CATEGORY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2475"/>
          <c:w val="0.945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1981</c:v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ser>
          <c:idx val="1"/>
          <c:order val="1"/>
          <c:tx>
            <c:v>1985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ser>
          <c:idx val="2"/>
          <c:order val="2"/>
          <c:tx>
            <c:v>1990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ser>
          <c:idx val="3"/>
          <c:order val="3"/>
          <c:tx>
            <c:v>1991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'A-3'!$C$15:$C$18</c:f>
              <c:strCache/>
            </c:strRef>
          </c:cat>
          <c:val>
            <c:numRef>
              <c:f>'A-3'!#REF!</c:f>
            </c:numRef>
          </c:val>
        </c:ser>
        <c:axId val="3340003"/>
        <c:axId val="30060028"/>
      </c:barChart>
      <c:catAx>
        <c:axId val="3340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060028"/>
        <c:crosses val="autoZero"/>
        <c:auto val="1"/>
        <c:lblOffset val="100"/>
        <c:tickLblSkip val="1"/>
        <c:noMultiLvlLbl val="0"/>
      </c:catAx>
      <c:valAx>
        <c:axId val="3006002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 OF ENROLLMENT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0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5"/>
          <c:y val="0.95575"/>
          <c:w val="0.205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O39"/>
  <sheetViews>
    <sheetView showGridLines="0" tabSelected="1" zoomScalePageLayoutView="0" workbookViewId="0" topLeftCell="A1">
      <selection activeCell="C1" sqref="C1"/>
    </sheetView>
  </sheetViews>
  <sheetFormatPr defaultColWidth="6.7109375" defaultRowHeight="12.75"/>
  <cols>
    <col min="1" max="2" width="6.7109375" style="0" customWidth="1"/>
    <col min="3" max="3" width="26.28125" style="0" customWidth="1"/>
    <col min="4" max="9" width="6.7109375" style="0" customWidth="1"/>
    <col min="10" max="10" width="6.7109375" style="27" customWidth="1"/>
  </cols>
  <sheetData>
    <row r="1" spans="3:4" ht="12.75">
      <c r="C1" t="s">
        <v>13</v>
      </c>
      <c r="D1" t="s">
        <v>13</v>
      </c>
    </row>
    <row r="3" ht="12.75">
      <c r="C3" s="22" t="s">
        <v>12</v>
      </c>
    </row>
    <row r="4" ht="12.75">
      <c r="C4" s="22" t="s">
        <v>14</v>
      </c>
    </row>
    <row r="7" spans="3:41" ht="18.75">
      <c r="C7" s="35" t="s"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3:41" ht="18.75">
      <c r="C8" s="36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ht="12.75">
      <c r="AC9" s="16"/>
    </row>
    <row r="10" spans="3:41" ht="12.75">
      <c r="C10" s="37" t="s">
        <v>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3:15" ht="12.75">
      <c r="C11" s="3"/>
      <c r="D11" s="3"/>
      <c r="E11" s="3"/>
      <c r="F11" s="3"/>
      <c r="G11" s="3"/>
      <c r="H11" s="3"/>
      <c r="I11" s="3"/>
      <c r="J11" s="28"/>
      <c r="K11" s="3"/>
      <c r="L11" s="3"/>
      <c r="M11" s="3"/>
      <c r="N11" s="34"/>
      <c r="O11" s="3"/>
    </row>
    <row r="12" spans="3:15" ht="12.75">
      <c r="C12" s="17"/>
      <c r="D12" s="18">
        <v>1996</v>
      </c>
      <c r="E12" s="18">
        <v>1997</v>
      </c>
      <c r="F12" s="18">
        <v>1998</v>
      </c>
      <c r="G12" s="18">
        <v>1999</v>
      </c>
      <c r="H12" s="18">
        <v>2000</v>
      </c>
      <c r="I12" s="18">
        <v>2001</v>
      </c>
      <c r="J12" s="18">
        <v>2002</v>
      </c>
      <c r="K12" s="18">
        <v>2003</v>
      </c>
      <c r="L12" s="18">
        <v>2004</v>
      </c>
      <c r="M12" s="18">
        <v>2005</v>
      </c>
      <c r="N12" s="33">
        <v>2006</v>
      </c>
      <c r="O12" s="19">
        <v>2007</v>
      </c>
    </row>
    <row r="13" spans="3:16" ht="12.75">
      <c r="C13" s="21" t="s">
        <v>3</v>
      </c>
      <c r="D13" s="1">
        <f>D14+D19+D20</f>
        <v>4350</v>
      </c>
      <c r="E13" s="1">
        <f>E14+E19+E20</f>
        <v>4331</v>
      </c>
      <c r="F13" s="1">
        <f>F14+F19+F20</f>
        <v>4591</v>
      </c>
      <c r="G13" s="1">
        <f>G14+G19+G20</f>
        <v>4727</v>
      </c>
      <c r="H13" s="1">
        <f>H14+H19+H20</f>
        <v>4743</v>
      </c>
      <c r="I13" s="23">
        <f>I14+I19+I20</f>
        <v>4907</v>
      </c>
      <c r="J13" s="23">
        <f>J14+J19+J20</f>
        <v>4900</v>
      </c>
      <c r="K13" s="23">
        <v>4852</v>
      </c>
      <c r="L13" s="23">
        <v>4954</v>
      </c>
      <c r="M13" s="23">
        <f>+M14+M19+M20</f>
        <v>5043</v>
      </c>
      <c r="N13" s="23">
        <f>+N14+N19+N20</f>
        <v>5046</v>
      </c>
      <c r="O13" s="29">
        <f>+O14+O19+O20</f>
        <v>5085</v>
      </c>
      <c r="P13" s="30"/>
    </row>
    <row r="14" spans="3:15" ht="12.75">
      <c r="C14" s="5" t="s">
        <v>4</v>
      </c>
      <c r="D14" s="6">
        <f>D15+D16+D17+D18</f>
        <v>197</v>
      </c>
      <c r="E14" s="6">
        <f>E15+E16+E17+E18</f>
        <v>184</v>
      </c>
      <c r="F14" s="6">
        <f>F15+F16+F17+F18</f>
        <v>193</v>
      </c>
      <c r="G14" s="6">
        <f>G15+G16+G17+G18</f>
        <v>200</v>
      </c>
      <c r="H14" s="6">
        <f>H15+H16+H17+H18</f>
        <v>216</v>
      </c>
      <c r="I14" s="24">
        <f>I15+I16+I17+I18</f>
        <v>229</v>
      </c>
      <c r="J14" s="24">
        <f>J15+J16+J17+J18</f>
        <v>243</v>
      </c>
      <c r="K14" s="24">
        <v>255</v>
      </c>
      <c r="L14" s="24">
        <v>253</v>
      </c>
      <c r="M14" s="24">
        <f>+M15+M16+M17+M18</f>
        <v>313</v>
      </c>
      <c r="N14" s="24">
        <f>+N15+N16+N17+N18</f>
        <v>326</v>
      </c>
      <c r="O14" s="7">
        <f>+O15+O16+O17+O18</f>
        <v>376</v>
      </c>
    </row>
    <row r="15" spans="3:15" ht="12.75">
      <c r="C15" s="8" t="s">
        <v>5</v>
      </c>
      <c r="D15" s="9">
        <v>74</v>
      </c>
      <c r="E15" s="1">
        <v>60</v>
      </c>
      <c r="F15" s="1">
        <v>72</v>
      </c>
      <c r="G15" s="1">
        <v>72</v>
      </c>
      <c r="H15" s="1">
        <v>63</v>
      </c>
      <c r="I15" s="23">
        <v>60</v>
      </c>
      <c r="J15" s="23">
        <v>62</v>
      </c>
      <c r="K15" s="23">
        <v>56</v>
      </c>
      <c r="L15" s="23">
        <v>56</v>
      </c>
      <c r="M15" s="23">
        <v>90</v>
      </c>
      <c r="N15" s="23">
        <v>101</v>
      </c>
      <c r="O15" s="4">
        <v>137</v>
      </c>
    </row>
    <row r="16" spans="3:15" ht="12.75">
      <c r="C16" s="8" t="s">
        <v>6</v>
      </c>
      <c r="D16" s="9">
        <v>66</v>
      </c>
      <c r="E16" s="1">
        <v>70</v>
      </c>
      <c r="F16" s="1">
        <v>72</v>
      </c>
      <c r="G16" s="1">
        <v>70</v>
      </c>
      <c r="H16" s="1">
        <v>68</v>
      </c>
      <c r="I16" s="23">
        <v>75</v>
      </c>
      <c r="J16" s="23">
        <v>87</v>
      </c>
      <c r="K16" s="23">
        <v>98</v>
      </c>
      <c r="L16" s="23">
        <v>115</v>
      </c>
      <c r="M16" s="23">
        <v>130</v>
      </c>
      <c r="N16" s="23">
        <v>129</v>
      </c>
      <c r="O16" s="4">
        <v>141</v>
      </c>
    </row>
    <row r="17" spans="3:15" ht="12.75">
      <c r="C17" s="8" t="s">
        <v>7</v>
      </c>
      <c r="D17" s="9">
        <v>31</v>
      </c>
      <c r="E17" s="1">
        <v>29</v>
      </c>
      <c r="F17" s="1">
        <v>19</v>
      </c>
      <c r="G17" s="1">
        <v>29</v>
      </c>
      <c r="H17" s="1">
        <v>42</v>
      </c>
      <c r="I17" s="23">
        <v>53</v>
      </c>
      <c r="J17" s="23">
        <v>59</v>
      </c>
      <c r="K17" s="23">
        <v>71</v>
      </c>
      <c r="L17" s="23">
        <v>62</v>
      </c>
      <c r="M17" s="23">
        <v>64</v>
      </c>
      <c r="N17" s="23">
        <v>65</v>
      </c>
      <c r="O17" s="4">
        <v>66</v>
      </c>
    </row>
    <row r="18" spans="3:15" ht="12.75">
      <c r="C18" s="8" t="s">
        <v>8</v>
      </c>
      <c r="D18" s="9">
        <v>26</v>
      </c>
      <c r="E18" s="1">
        <v>25</v>
      </c>
      <c r="F18" s="1">
        <v>30</v>
      </c>
      <c r="G18" s="1">
        <v>29</v>
      </c>
      <c r="H18" s="1">
        <v>43</v>
      </c>
      <c r="I18" s="23">
        <v>41</v>
      </c>
      <c r="J18" s="23">
        <v>35</v>
      </c>
      <c r="K18" s="23">
        <v>30</v>
      </c>
      <c r="L18" s="23">
        <v>20</v>
      </c>
      <c r="M18" s="23">
        <v>29</v>
      </c>
      <c r="N18" s="23">
        <v>31</v>
      </c>
      <c r="O18" s="4">
        <v>32</v>
      </c>
    </row>
    <row r="19" spans="3:15" ht="12.75">
      <c r="C19" s="5" t="s">
        <v>9</v>
      </c>
      <c r="D19" s="6">
        <v>4135</v>
      </c>
      <c r="E19" s="6">
        <v>4131</v>
      </c>
      <c r="F19" s="6">
        <v>4378</v>
      </c>
      <c r="G19" s="6">
        <v>4508</v>
      </c>
      <c r="H19" s="6">
        <v>4509</v>
      </c>
      <c r="I19" s="24">
        <v>4659</v>
      </c>
      <c r="J19" s="24">
        <v>4624</v>
      </c>
      <c r="K19" s="24">
        <v>4572</v>
      </c>
      <c r="L19" s="24">
        <v>4643</v>
      </c>
      <c r="M19" s="24">
        <v>4673</v>
      </c>
      <c r="N19" s="24">
        <v>4652</v>
      </c>
      <c r="O19" s="7">
        <v>4650</v>
      </c>
    </row>
    <row r="20" spans="3:15" ht="12.75">
      <c r="C20" s="5" t="s">
        <v>10</v>
      </c>
      <c r="D20" s="6">
        <v>18</v>
      </c>
      <c r="E20" s="6">
        <v>16</v>
      </c>
      <c r="F20" s="6">
        <v>20</v>
      </c>
      <c r="G20" s="6">
        <v>19</v>
      </c>
      <c r="H20" s="6">
        <v>18</v>
      </c>
      <c r="I20" s="24">
        <v>19</v>
      </c>
      <c r="J20" s="24">
        <v>33</v>
      </c>
      <c r="K20" s="24">
        <v>25</v>
      </c>
      <c r="L20" s="24">
        <v>58</v>
      </c>
      <c r="M20" s="24">
        <v>57</v>
      </c>
      <c r="N20" s="24">
        <v>68</v>
      </c>
      <c r="O20" s="7">
        <v>59</v>
      </c>
    </row>
    <row r="21" spans="3:15" ht="12.75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2:15" ht="12.75">
      <c r="L22" s="27"/>
      <c r="M22" s="27"/>
      <c r="O22" s="27"/>
    </row>
    <row r="23" spans="12:15" ht="12.75">
      <c r="L23" s="27"/>
      <c r="M23" s="27"/>
      <c r="N23" s="27"/>
      <c r="O23" s="27"/>
    </row>
    <row r="25" spans="3:41" ht="12.75">
      <c r="C25" s="37" t="s">
        <v>11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</row>
    <row r="26" spans="3:15" ht="12.75">
      <c r="C26" s="3"/>
      <c r="D26" s="3"/>
      <c r="E26" s="3"/>
      <c r="F26" s="3"/>
      <c r="G26" s="3"/>
      <c r="H26" s="3"/>
      <c r="I26" s="3"/>
      <c r="J26" s="28"/>
      <c r="K26" s="3"/>
      <c r="L26" s="28"/>
      <c r="M26" s="28"/>
      <c r="N26" s="34"/>
      <c r="O26" s="28"/>
    </row>
    <row r="27" spans="3:15" ht="12.75">
      <c r="C27" s="17"/>
      <c r="D27" s="18">
        <v>1996</v>
      </c>
      <c r="E27" s="18">
        <v>1997</v>
      </c>
      <c r="F27" s="18">
        <v>1998</v>
      </c>
      <c r="G27" s="18">
        <v>1999</v>
      </c>
      <c r="H27" s="18">
        <v>2000</v>
      </c>
      <c r="I27" s="18">
        <v>2001</v>
      </c>
      <c r="J27" s="18">
        <v>2002</v>
      </c>
      <c r="K27" s="18">
        <v>2003</v>
      </c>
      <c r="L27" s="18">
        <v>2004</v>
      </c>
      <c r="M27" s="18">
        <v>2005</v>
      </c>
      <c r="N27" s="33">
        <v>2006</v>
      </c>
      <c r="O27" s="19">
        <v>2007</v>
      </c>
    </row>
    <row r="28" spans="3:15" ht="12.75">
      <c r="C28" s="21" t="s">
        <v>3</v>
      </c>
      <c r="D28" s="2">
        <f aca="true" t="shared" si="0" ref="D28:L28">D13/D13*100</f>
        <v>100</v>
      </c>
      <c r="E28" s="2">
        <f t="shared" si="0"/>
        <v>100</v>
      </c>
      <c r="F28" s="2">
        <f t="shared" si="0"/>
        <v>100</v>
      </c>
      <c r="G28" s="2">
        <f t="shared" si="0"/>
        <v>100</v>
      </c>
      <c r="H28" s="2">
        <f t="shared" si="0"/>
        <v>100</v>
      </c>
      <c r="I28" s="25">
        <f>I13/I13*100</f>
        <v>100</v>
      </c>
      <c r="J28" s="25">
        <f>J13/J13*100</f>
        <v>100</v>
      </c>
      <c r="K28" s="25">
        <f>K13/K13*100</f>
        <v>100</v>
      </c>
      <c r="L28" s="25">
        <f t="shared" si="0"/>
        <v>100</v>
      </c>
      <c r="M28" s="25">
        <f>M13/M13*100</f>
        <v>100</v>
      </c>
      <c r="N28" s="25">
        <f>N13/N13*100</f>
        <v>100</v>
      </c>
      <c r="O28" s="13">
        <f>O13/O13*100</f>
        <v>100</v>
      </c>
    </row>
    <row r="29" spans="3:15" ht="12.75">
      <c r="C29" s="5" t="s">
        <v>4</v>
      </c>
      <c r="D29" s="14">
        <f aca="true" t="shared" si="1" ref="D29:L29">D14/D13*100</f>
        <v>4.528735632183908</v>
      </c>
      <c r="E29" s="14">
        <f t="shared" si="1"/>
        <v>4.24844146848303</v>
      </c>
      <c r="F29" s="14">
        <f t="shared" si="1"/>
        <v>4.203877150947506</v>
      </c>
      <c r="G29" s="14">
        <f t="shared" si="1"/>
        <v>4.231013327691982</v>
      </c>
      <c r="H29" s="14">
        <f>H14/H13*100</f>
        <v>4.554079696394687</v>
      </c>
      <c r="I29" s="26">
        <f>I14/I13*100</f>
        <v>4.6668025270022415</v>
      </c>
      <c r="J29" s="26">
        <f>J14/J13*100</f>
        <v>4.959183673469387</v>
      </c>
      <c r="K29" s="26">
        <f>K14/K13*100</f>
        <v>5.255564715581204</v>
      </c>
      <c r="L29" s="26">
        <f t="shared" si="1"/>
        <v>5.106984255147355</v>
      </c>
      <c r="M29" s="26">
        <f>M14/M13*100</f>
        <v>6.206623041840174</v>
      </c>
      <c r="N29" s="26">
        <f>N14/N13*100</f>
        <v>6.460562822037256</v>
      </c>
      <c r="O29" s="15">
        <f>O14/O13*100</f>
        <v>7.394296951819075</v>
      </c>
    </row>
    <row r="30" spans="3:15" ht="12.75">
      <c r="C30" s="8" t="s">
        <v>5</v>
      </c>
      <c r="D30" s="2">
        <f aca="true" t="shared" si="2" ref="D30:L30">D15/D13*100</f>
        <v>1.7011494252873565</v>
      </c>
      <c r="E30" s="2">
        <f t="shared" si="2"/>
        <v>1.385361348418379</v>
      </c>
      <c r="F30" s="2">
        <f t="shared" si="2"/>
        <v>1.5682857765192768</v>
      </c>
      <c r="G30" s="2">
        <f t="shared" si="2"/>
        <v>1.5231647979691136</v>
      </c>
      <c r="H30" s="2">
        <f>H15/H13*100</f>
        <v>1.3282732447817838</v>
      </c>
      <c r="I30" s="25">
        <f>I15/I13*100</f>
        <v>1.2227430201752598</v>
      </c>
      <c r="J30" s="25">
        <f>J15/J13*100</f>
        <v>1.2653061224489797</v>
      </c>
      <c r="K30" s="25">
        <f>K15/K13*100</f>
        <v>1.1541632316570487</v>
      </c>
      <c r="L30" s="25">
        <f t="shared" si="2"/>
        <v>1.1303996770286637</v>
      </c>
      <c r="M30" s="25">
        <f>M15/M13*100</f>
        <v>1.784651992861392</v>
      </c>
      <c r="N30" s="25">
        <f>N15/N13*100</f>
        <v>2.001585414189457</v>
      </c>
      <c r="O30" s="13">
        <f>O15/O13*100</f>
        <v>2.6941986234021633</v>
      </c>
    </row>
    <row r="31" spans="3:15" ht="12.75">
      <c r="C31" s="8" t="s">
        <v>6</v>
      </c>
      <c r="D31" s="2">
        <f aca="true" t="shared" si="3" ref="D31:L31">D16/D13*100</f>
        <v>1.5172413793103448</v>
      </c>
      <c r="E31" s="2">
        <f t="shared" si="3"/>
        <v>1.6162549064881089</v>
      </c>
      <c r="F31" s="2">
        <f t="shared" si="3"/>
        <v>1.5682857765192768</v>
      </c>
      <c r="G31" s="2">
        <f t="shared" si="3"/>
        <v>1.4808546646921938</v>
      </c>
      <c r="H31" s="2">
        <f>H16/H13*100</f>
        <v>1.4336917562724014</v>
      </c>
      <c r="I31" s="25">
        <f>I16/I13*100</f>
        <v>1.5284287752190748</v>
      </c>
      <c r="J31" s="25">
        <f>J16/J13*100</f>
        <v>1.7755102040816328</v>
      </c>
      <c r="K31" s="25">
        <f>K16/K13*100</f>
        <v>2.019785655399835</v>
      </c>
      <c r="L31" s="25">
        <f t="shared" si="3"/>
        <v>2.3213564796124344</v>
      </c>
      <c r="M31" s="25">
        <f>M16/M13*100</f>
        <v>2.577830656355344</v>
      </c>
      <c r="N31" s="25">
        <f>N16/N13*100</f>
        <v>2.5564803804994054</v>
      </c>
      <c r="O31" s="13">
        <f>O16/O13*100</f>
        <v>2.7728613569321534</v>
      </c>
    </row>
    <row r="32" spans="3:15" ht="12.75">
      <c r="C32" s="8" t="s">
        <v>7</v>
      </c>
      <c r="D32" s="2">
        <f aca="true" t="shared" si="4" ref="D32:L32">D17/D13*100</f>
        <v>0.7126436781609196</v>
      </c>
      <c r="E32" s="2">
        <f t="shared" si="4"/>
        <v>0.6695913184022166</v>
      </c>
      <c r="F32" s="2">
        <f t="shared" si="4"/>
        <v>0.41385319102592033</v>
      </c>
      <c r="G32" s="2">
        <f t="shared" si="4"/>
        <v>0.6134969325153374</v>
      </c>
      <c r="H32" s="2">
        <f>H17/H13*100</f>
        <v>0.8855154965211892</v>
      </c>
      <c r="I32" s="25">
        <f>I17/I13*100</f>
        <v>1.0800896678214795</v>
      </c>
      <c r="J32" s="25">
        <f>J17/J13*100</f>
        <v>1.2040816326530612</v>
      </c>
      <c r="K32" s="25">
        <f>K17/K13*100</f>
        <v>1.4633140972794725</v>
      </c>
      <c r="L32" s="25">
        <f t="shared" si="4"/>
        <v>1.2515139281388776</v>
      </c>
      <c r="M32" s="25">
        <f>M17/M13*100</f>
        <v>1.2690858615903233</v>
      </c>
      <c r="N32" s="25">
        <f>N17/N13*100</f>
        <v>1.288149028933809</v>
      </c>
      <c r="O32" s="13">
        <f>O17/O13*100</f>
        <v>1.2979351032448379</v>
      </c>
    </row>
    <row r="33" spans="3:15" ht="12.75">
      <c r="C33" s="8" t="s">
        <v>8</v>
      </c>
      <c r="D33" s="2">
        <f aca="true" t="shared" si="5" ref="D33:L33">D18/D13*100</f>
        <v>0.5977011494252874</v>
      </c>
      <c r="E33" s="2">
        <f t="shared" si="5"/>
        <v>0.5772338951743246</v>
      </c>
      <c r="F33" s="2">
        <f t="shared" si="5"/>
        <v>0.653452406883032</v>
      </c>
      <c r="G33" s="2">
        <f t="shared" si="5"/>
        <v>0.6134969325153374</v>
      </c>
      <c r="H33" s="2">
        <f>H18/H13*100</f>
        <v>0.9065991988193127</v>
      </c>
      <c r="I33" s="25">
        <f>I18/I13*100</f>
        <v>0.8355410637864276</v>
      </c>
      <c r="J33" s="25">
        <f>J18/J13*100</f>
        <v>0.7142857142857143</v>
      </c>
      <c r="K33" s="25">
        <f>K18/K13*100</f>
        <v>0.6183017312448474</v>
      </c>
      <c r="L33" s="25">
        <f t="shared" si="5"/>
        <v>0.4037141703673799</v>
      </c>
      <c r="M33" s="25">
        <f>M18/M13*100</f>
        <v>0.5750545310331152</v>
      </c>
      <c r="N33" s="25">
        <f>N18/N13*100</f>
        <v>0.6143479984145858</v>
      </c>
      <c r="O33" s="13">
        <f>O18/O13*100</f>
        <v>0.6293018682399214</v>
      </c>
    </row>
    <row r="34" spans="3:15" ht="12.75">
      <c r="C34" s="5" t="s">
        <v>9</v>
      </c>
      <c r="D34" s="14">
        <f aca="true" t="shared" si="6" ref="D34:L34">D19/D13*100</f>
        <v>95.05747126436782</v>
      </c>
      <c r="E34" s="14">
        <f t="shared" si="6"/>
        <v>95.38212883860541</v>
      </c>
      <c r="F34" s="14">
        <f t="shared" si="6"/>
        <v>95.36048791113048</v>
      </c>
      <c r="G34" s="14">
        <f t="shared" si="6"/>
        <v>95.36704040617728</v>
      </c>
      <c r="H34" s="14">
        <f>H19/H13*100</f>
        <v>95.06641366223909</v>
      </c>
      <c r="I34" s="26">
        <f>I19/I13*100</f>
        <v>94.94599551660893</v>
      </c>
      <c r="J34" s="26">
        <f>J19/J13*100</f>
        <v>94.36734693877551</v>
      </c>
      <c r="K34" s="26">
        <f>K19/K13*100</f>
        <v>94.22918384171476</v>
      </c>
      <c r="L34" s="26">
        <f t="shared" si="6"/>
        <v>93.72224465078725</v>
      </c>
      <c r="M34" s="26">
        <f>M19/M13*100</f>
        <v>92.66309736268094</v>
      </c>
      <c r="N34" s="26">
        <f>N19/N13*100</f>
        <v>92.1918351169243</v>
      </c>
      <c r="O34" s="15">
        <f>O19/O13*100</f>
        <v>91.44542772861357</v>
      </c>
    </row>
    <row r="35" spans="3:15" ht="12.75">
      <c r="C35" s="5" t="s">
        <v>10</v>
      </c>
      <c r="D35" s="14">
        <f aca="true" t="shared" si="7" ref="D35:L35">D20/D13*100</f>
        <v>0.41379310344827586</v>
      </c>
      <c r="E35" s="14">
        <f t="shared" si="7"/>
        <v>0.3694296929115678</v>
      </c>
      <c r="F35" s="14">
        <f t="shared" si="7"/>
        <v>0.43563493792202135</v>
      </c>
      <c r="G35" s="14">
        <f t="shared" si="7"/>
        <v>0.40194626613073836</v>
      </c>
      <c r="H35" s="14">
        <f>H20/H13*100</f>
        <v>0.3795066413662239</v>
      </c>
      <c r="I35" s="26">
        <f>I20/I13*100</f>
        <v>0.38720195638883226</v>
      </c>
      <c r="J35" s="26">
        <f>J20/J13*100</f>
        <v>0.673469387755102</v>
      </c>
      <c r="K35" s="26">
        <f>K20/K13*100</f>
        <v>0.5152514427040396</v>
      </c>
      <c r="L35" s="26">
        <f t="shared" si="7"/>
        <v>1.1707710940654017</v>
      </c>
      <c r="M35" s="26">
        <f>M20/M13*100</f>
        <v>1.1302795954788816</v>
      </c>
      <c r="N35" s="26">
        <f>N20/N13*100</f>
        <v>1.3476020610384463</v>
      </c>
      <c r="O35" s="15">
        <f>O20/O13*100</f>
        <v>1.160275319567355</v>
      </c>
    </row>
    <row r="36" spans="3:15" ht="12.75"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9" ht="15">
      <c r="C39" s="20" t="s">
        <v>13</v>
      </c>
    </row>
  </sheetData>
  <sheetProtection/>
  <mergeCells count="8">
    <mergeCell ref="S25:AO25"/>
    <mergeCell ref="C25:O25"/>
    <mergeCell ref="C10:O10"/>
    <mergeCell ref="C7:N7"/>
    <mergeCell ref="C8:N8"/>
    <mergeCell ref="S7:AO7"/>
    <mergeCell ref="S8:AO8"/>
    <mergeCell ref="S10:AO10"/>
  </mergeCells>
  <printOptions horizontalCentered="1"/>
  <pageMargins left="0.75" right="0.5" top="0.75" bottom="0.5" header="0.5" footer="0.5"/>
  <pageSetup horizontalDpi="300" verticalDpi="300" orientation="landscape" r:id="rId1"/>
  <headerFooter alignWithMargins="0">
    <oddFooter>&amp;LA-3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2008-03-07T14:02:04Z</cp:lastPrinted>
  <dcterms:created xsi:type="dcterms:W3CDTF">2001-08-14T13:42:00Z</dcterms:created>
  <dcterms:modified xsi:type="dcterms:W3CDTF">2008-03-07T14:05:19Z</dcterms:modified>
  <cp:category/>
  <cp:version/>
  <cp:contentType/>
  <cp:contentStatus/>
</cp:coreProperties>
</file>