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4095" windowWidth="4050" windowHeight="2070" activeTab="0"/>
  </bookViews>
  <sheets>
    <sheet name="graph - 001" sheetId="1" r:id="rId1"/>
    <sheet name="graph   data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<sst xmlns="http://schemas.openxmlformats.org/spreadsheetml/2006/main" count="132" uniqueCount="35">
  <si>
    <t xml:space="preserve">    SEMESTER RE-REGISTRATION</t>
  </si>
  <si>
    <t>STILL</t>
  </si>
  <si>
    <t xml:space="preserve">                      DEGREE RECIPIENTS</t>
  </si>
  <si>
    <t>COHORT</t>
  </si>
  <si>
    <t>3</t>
  </si>
  <si>
    <t>5</t>
  </si>
  <si>
    <t>7</t>
  </si>
  <si>
    <t>9</t>
  </si>
  <si>
    <t>ENROLLED</t>
  </si>
  <si>
    <t>WITHIN</t>
  </si>
  <si>
    <t>OVER</t>
  </si>
  <si>
    <t>FALL</t>
  </si>
  <si>
    <t>TOTAL</t>
  </si>
  <si>
    <t>SEM</t>
  </si>
  <si>
    <t>FALL '00</t>
  </si>
  <si>
    <t>4 YRS</t>
  </si>
  <si>
    <t>5TH YR</t>
  </si>
  <si>
    <t>6TH YR</t>
  </si>
  <si>
    <t>6 YRS</t>
  </si>
  <si>
    <t xml:space="preserve"> </t>
  </si>
  <si>
    <t>100.0</t>
  </si>
  <si>
    <t>5 YRS</t>
  </si>
  <si>
    <t>cohort</t>
  </si>
  <si>
    <t>total</t>
  </si>
  <si>
    <t>beginning</t>
  </si>
  <si>
    <t>Within</t>
  </si>
  <si>
    <t>4 yrs.</t>
  </si>
  <si>
    <t>5 yrs.</t>
  </si>
  <si>
    <t>6 yrs.</t>
  </si>
  <si>
    <t>thee  data  table</t>
  </si>
  <si>
    <t>/////////////////</t>
  </si>
  <si>
    <t>////</t>
  </si>
  <si>
    <t>count</t>
  </si>
  <si>
    <t>////////</t>
  </si>
  <si>
    <t>---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</si>
</sst>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%"/>
    <numFmt numFmtId="167" formatCode="0.00_)"/>
    <numFmt numFmtId="168" formatCode="0.0"/>
    <numFmt numFmtId="169" formatCode="#,##0.0"/>
  </numFmts>
  <fonts count="11">
    <font>
      <sz val="10"/>
      <name val="Helv"/>
      <family val="0"/>
    </font>
    <font>
      <sz val="10"/>
      <name val="Arial"/>
      <family val="0"/>
    </font>
    <font>
      <b/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7.25"/>
      <name val="Arial"/>
      <family val="0"/>
    </font>
    <font>
      <b/>
      <sz val="10"/>
      <name val="Arial"/>
      <family val="2"/>
    </font>
    <font>
      <sz val="16"/>
      <name val="Times New Roman"/>
      <family val="1"/>
    </font>
    <font>
      <b/>
      <i/>
      <sz val="20"/>
      <name val="Book Antiqua"/>
      <family val="1"/>
    </font>
    <font>
      <i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2" fillId="0" borderId="3" xfId="0" applyNumberFormat="1" applyFont="1" applyBorder="1" applyAlignment="1" applyProtection="1">
      <alignment horizontal="left"/>
      <protection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NumberFormat="1" applyFont="1" applyBorder="1" applyAlignment="1" applyProtection="1">
      <alignment horizontal="center"/>
      <protection/>
    </xf>
    <xf numFmtId="164" fontId="2" fillId="0" borderId="2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6" xfId="0" applyNumberFormat="1" applyFont="1" applyBorder="1" applyAlignment="1" applyProtection="1">
      <alignment horizontal="center"/>
      <protection/>
    </xf>
    <xf numFmtId="164" fontId="2" fillId="0" borderId="0" xfId="0" applyFont="1" applyAlignment="1">
      <alignment/>
    </xf>
    <xf numFmtId="164" fontId="2" fillId="0" borderId="6" xfId="0" applyNumberFormat="1" applyFont="1" applyBorder="1" applyAlignment="1" applyProtection="1">
      <alignment horizontal="left"/>
      <protection/>
    </xf>
    <xf numFmtId="164" fontId="2" fillId="0" borderId="7" xfId="0" applyFont="1" applyBorder="1" applyAlignment="1">
      <alignment/>
    </xf>
    <xf numFmtId="164" fontId="2" fillId="0" borderId="8" xfId="0" applyNumberFormat="1" applyFont="1" applyBorder="1" applyAlignment="1" applyProtection="1">
      <alignment horizontal="left"/>
      <protection/>
    </xf>
    <xf numFmtId="164" fontId="2" fillId="0" borderId="8" xfId="0" applyFont="1" applyBorder="1" applyAlignment="1">
      <alignment/>
    </xf>
    <xf numFmtId="164" fontId="2" fillId="0" borderId="9" xfId="0" applyNumberFormat="1" applyFont="1" applyBorder="1" applyAlignment="1" applyProtection="1">
      <alignment horizontal="center"/>
      <protection/>
    </xf>
    <xf numFmtId="164" fontId="0" fillId="0" borderId="9" xfId="0" applyBorder="1" applyAlignment="1">
      <alignment/>
    </xf>
    <xf numFmtId="164" fontId="2" fillId="0" borderId="8" xfId="0" applyNumberFormat="1" applyFont="1" applyBorder="1" applyAlignment="1" applyProtection="1">
      <alignment horizontal="center"/>
      <protection/>
    </xf>
    <xf numFmtId="164" fontId="2" fillId="0" borderId="9" xfId="0" applyFont="1" applyBorder="1" applyAlignment="1">
      <alignment/>
    </xf>
    <xf numFmtId="164" fontId="2" fillId="0" borderId="10" xfId="0" applyNumberFormat="1" applyFont="1" applyBorder="1" applyAlignment="1" applyProtection="1">
      <alignment horizontal="center"/>
      <protection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2" fillId="0" borderId="8" xfId="0" applyNumberFormat="1" applyFont="1" applyBorder="1" applyAlignment="1" applyProtection="1">
      <alignment/>
      <protection/>
    </xf>
    <xf numFmtId="164" fontId="0" fillId="0" borderId="9" xfId="0" applyNumberForma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0" fillId="0" borderId="9" xfId="0" applyNumberFormat="1" applyBorder="1" applyAlignment="1" applyProtection="1">
      <alignment horizontal="center"/>
      <protection/>
    </xf>
    <xf numFmtId="165" fontId="0" fillId="0" borderId="9" xfId="0" applyNumberFormat="1" applyBorder="1" applyAlignment="1" applyProtection="1">
      <alignment/>
      <protection/>
    </xf>
    <xf numFmtId="165" fontId="0" fillId="0" borderId="9" xfId="0" applyNumberFormat="1" applyBorder="1" applyAlignment="1" applyProtection="1">
      <alignment horizontal="left"/>
      <protection/>
    </xf>
    <xf numFmtId="165" fontId="0" fillId="0" borderId="0" xfId="0" applyNumberFormat="1" applyAlignment="1">
      <alignment/>
    </xf>
    <xf numFmtId="164" fontId="2" fillId="0" borderId="0" xfId="0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2" fillId="0" borderId="0" xfId="0" applyNumberFormat="1" applyFont="1" applyBorder="1" applyAlignment="1" applyProtection="1">
      <alignment/>
      <protection/>
    </xf>
    <xf numFmtId="166" fontId="0" fillId="0" borderId="0" xfId="19" applyNumberFormat="1" applyAlignment="1">
      <alignment/>
    </xf>
    <xf numFmtId="164" fontId="0" fillId="0" borderId="0" xfId="0" applyNumberForma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Alignment="1" quotePrefix="1">
      <alignment/>
    </xf>
    <xf numFmtId="166" fontId="0" fillId="0" borderId="0" xfId="19" applyNumberFormat="1" applyFont="1" applyAlignment="1">
      <alignment/>
    </xf>
    <xf numFmtId="164" fontId="0" fillId="2" borderId="0" xfId="0" applyFill="1" applyAlignment="1">
      <alignment/>
    </xf>
    <xf numFmtId="164" fontId="2" fillId="2" borderId="0" xfId="0" applyNumberFormat="1" applyFont="1" applyFill="1" applyBorder="1" applyAlignment="1" applyProtection="1">
      <alignment/>
      <protection/>
    </xf>
    <xf numFmtId="164" fontId="2" fillId="2" borderId="8" xfId="0" applyNumberFormat="1" applyFont="1" applyFill="1" applyBorder="1" applyAlignment="1" applyProtection="1">
      <alignment/>
      <protection/>
    </xf>
    <xf numFmtId="166" fontId="0" fillId="2" borderId="0" xfId="19" applyNumberFormat="1" applyFill="1" applyAlignment="1">
      <alignment/>
    </xf>
    <xf numFmtId="164" fontId="2" fillId="0" borderId="9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7" xfId="0" applyBorder="1" applyAlignment="1">
      <alignment horizontal="center"/>
    </xf>
    <xf numFmtId="165" fontId="0" fillId="0" borderId="9" xfId="0" applyNumberFormat="1" applyBorder="1" applyAlignment="1" applyProtection="1">
      <alignment horizontal="center"/>
      <protection/>
    </xf>
    <xf numFmtId="165" fontId="0" fillId="0" borderId="9" xfId="0" applyNumberFormat="1" applyBorder="1" applyAlignment="1">
      <alignment horizontal="center"/>
    </xf>
    <xf numFmtId="164" fontId="0" fillId="0" borderId="9" xfId="0" applyBorder="1" applyAlignment="1">
      <alignment horizontal="center"/>
    </xf>
    <xf numFmtId="165" fontId="0" fillId="0" borderId="10" xfId="0" applyNumberFormat="1" applyBorder="1" applyAlignment="1" applyProtection="1">
      <alignment horizontal="center"/>
      <protection/>
    </xf>
    <xf numFmtId="164" fontId="0" fillId="2" borderId="9" xfId="0" applyFill="1" applyBorder="1" applyAlignment="1">
      <alignment/>
    </xf>
    <xf numFmtId="164" fontId="2" fillId="0" borderId="11" xfId="0" applyNumberFormat="1" applyFont="1" applyBorder="1" applyAlignment="1" applyProtection="1">
      <alignment/>
      <protection/>
    </xf>
    <xf numFmtId="164" fontId="0" fillId="0" borderId="11" xfId="0" applyBorder="1" applyAlignment="1">
      <alignment/>
    </xf>
    <xf numFmtId="164" fontId="2" fillId="2" borderId="11" xfId="0" applyNumberFormat="1" applyFont="1" applyFill="1" applyBorder="1" applyAlignment="1" applyProtection="1">
      <alignment/>
      <protection/>
    </xf>
    <xf numFmtId="164" fontId="0" fillId="2" borderId="11" xfId="0" applyFill="1" applyBorder="1" applyAlignment="1">
      <alignment/>
    </xf>
    <xf numFmtId="164" fontId="2" fillId="0" borderId="11" xfId="0" applyNumberFormat="1" applyFont="1" applyBorder="1" applyAlignment="1" applyProtection="1">
      <alignment horizontal="center"/>
      <protection/>
    </xf>
    <xf numFmtId="164" fontId="0" fillId="0" borderId="11" xfId="0" applyBorder="1" applyAlignment="1">
      <alignment horizontal="center"/>
    </xf>
    <xf numFmtId="164" fontId="0" fillId="0" borderId="11" xfId="0" applyNumberFormat="1" applyBorder="1" applyAlignment="1" applyProtection="1">
      <alignment horizontal="center"/>
      <protection/>
    </xf>
    <xf numFmtId="164" fontId="2" fillId="2" borderId="11" xfId="0" applyNumberFormat="1" applyFont="1" applyFill="1" applyBorder="1" applyAlignment="1" applyProtection="1">
      <alignment horizontal="center"/>
      <protection/>
    </xf>
    <xf numFmtId="164" fontId="0" fillId="2" borderId="11" xfId="0" applyFill="1" applyBorder="1" applyAlignment="1">
      <alignment horizontal="center"/>
    </xf>
    <xf numFmtId="164" fontId="0" fillId="2" borderId="11" xfId="0" applyNumberFormat="1" applyFill="1" applyBorder="1" applyAlignment="1" applyProtection="1">
      <alignment horizontal="center"/>
      <protection/>
    </xf>
    <xf numFmtId="164" fontId="2" fillId="0" borderId="11" xfId="0" applyFont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2" fillId="0" borderId="11" xfId="0" applyNumberFormat="1" applyFont="1" applyFill="1" applyBorder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Border="1" applyAlignment="1" applyProtection="1" quotePrefix="1">
      <alignment horizontal="center"/>
      <protection/>
    </xf>
    <xf numFmtId="164" fontId="0" fillId="0" borderId="12" xfId="0" applyNumberFormat="1" applyBorder="1" applyAlignment="1" applyProtection="1">
      <alignment horizontal="center"/>
      <protection/>
    </xf>
    <xf numFmtId="164" fontId="0" fillId="2" borderId="12" xfId="0" applyNumberFormat="1" applyFill="1" applyBorder="1" applyAlignment="1" applyProtection="1">
      <alignment horizontal="center"/>
      <protection/>
    </xf>
    <xf numFmtId="164" fontId="0" fillId="0" borderId="13" xfId="0" applyNumberFormat="1" applyFill="1" applyBorder="1" applyAlignment="1" applyProtection="1">
      <alignment horizontal="center"/>
      <protection/>
    </xf>
    <xf numFmtId="164" fontId="0" fillId="0" borderId="12" xfId="0" applyNumberFormat="1" applyBorder="1" applyAlignment="1" applyProtection="1" quotePrefix="1">
      <alignment horizontal="center"/>
      <protection/>
    </xf>
    <xf numFmtId="164" fontId="0" fillId="0" borderId="12" xfId="0" applyBorder="1" applyAlignment="1">
      <alignment horizontal="center"/>
    </xf>
    <xf numFmtId="164" fontId="0" fillId="0" borderId="14" xfId="0" applyNumberFormat="1" applyFill="1" applyBorder="1" applyAlignment="1" applyProtection="1">
      <alignment/>
      <protection/>
    </xf>
    <xf numFmtId="164" fontId="0" fillId="0" borderId="15" xfId="0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9" fillId="0" borderId="13" xfId="0" applyNumberFormat="1" applyFont="1" applyBorder="1" applyAlignment="1" applyProtection="1">
      <alignment horizontal="center"/>
      <protection/>
    </xf>
    <xf numFmtId="164" fontId="9" fillId="2" borderId="13" xfId="0" applyNumberFormat="1" applyFont="1" applyFill="1" applyBorder="1" applyAlignment="1" applyProtection="1">
      <alignment horizontal="center"/>
      <protection/>
    </xf>
    <xf numFmtId="164" fontId="9" fillId="0" borderId="13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 quotePrefix="1">
      <alignment horizontal="center"/>
    </xf>
    <xf numFmtId="165" fontId="0" fillId="0" borderId="9" xfId="0" applyNumberFormat="1" applyBorder="1" applyAlignment="1" applyProtection="1" quotePrefix="1">
      <alignment horizontal="center"/>
      <protection/>
    </xf>
    <xf numFmtId="165" fontId="0" fillId="2" borderId="0" xfId="0" applyNumberFormat="1" applyFill="1" applyAlignment="1">
      <alignment/>
    </xf>
    <xf numFmtId="164" fontId="0" fillId="2" borderId="0" xfId="0" applyFill="1" applyBorder="1" applyAlignment="1">
      <alignment/>
    </xf>
    <xf numFmtId="164" fontId="0" fillId="2" borderId="9" xfId="0" applyNumberFormat="1" applyFill="1" applyBorder="1" applyAlignment="1" applyProtection="1">
      <alignment horizontal="center"/>
      <protection/>
    </xf>
    <xf numFmtId="165" fontId="0" fillId="2" borderId="9" xfId="0" applyNumberFormat="1" applyFill="1" applyBorder="1" applyAlignment="1" applyProtection="1">
      <alignment/>
      <protection/>
    </xf>
    <xf numFmtId="165" fontId="0" fillId="2" borderId="9" xfId="0" applyNumberFormat="1" applyFill="1" applyBorder="1" applyAlignment="1" applyProtection="1">
      <alignment horizontal="center"/>
      <protection/>
    </xf>
    <xf numFmtId="165" fontId="0" fillId="2" borderId="9" xfId="0" applyNumberForma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5" fontId="0" fillId="2" borderId="10" xfId="0" applyNumberFormat="1" applyFill="1" applyBorder="1" applyAlignment="1" applyProtection="1">
      <alignment horizontal="center"/>
      <protection/>
    </xf>
    <xf numFmtId="2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2" fontId="0" fillId="2" borderId="11" xfId="0" applyNumberFormat="1" applyFill="1" applyBorder="1" applyAlignment="1">
      <alignment/>
    </xf>
    <xf numFmtId="165" fontId="0" fillId="2" borderId="11" xfId="0" applyNumberFormat="1" applyFill="1" applyBorder="1" applyAlignment="1">
      <alignment/>
    </xf>
    <xf numFmtId="169" fontId="0" fillId="0" borderId="1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/>
              <a:t>Freshmen  Graduation  Rates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v>within 4 yrs.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'graph   data'!$B$68:$B$76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'graph   data'!$D$68:$D$76</c:f>
              <c:numCache>
                <c:ptCount val="9"/>
                <c:pt idx="0">
                  <c:v>0.402</c:v>
                </c:pt>
                <c:pt idx="1">
                  <c:v>0.483</c:v>
                </c:pt>
                <c:pt idx="2">
                  <c:v>0.435</c:v>
                </c:pt>
                <c:pt idx="3">
                  <c:v>0.451</c:v>
                </c:pt>
                <c:pt idx="4">
                  <c:v>0.458</c:v>
                </c:pt>
                <c:pt idx="5">
                  <c:v>0.489</c:v>
                </c:pt>
                <c:pt idx="6">
                  <c:v>0.496</c:v>
                </c:pt>
                <c:pt idx="7">
                  <c:v>0.485</c:v>
                </c:pt>
                <c:pt idx="8">
                  <c:v>0.457</c:v>
                </c:pt>
              </c:numCache>
            </c:numRef>
          </c:val>
        </c:ser>
        <c:ser>
          <c:idx val="4"/>
          <c:order val="1"/>
          <c:tx>
            <c:v>within 5 yrs.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'graph   data'!$B$68:$B$76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'graph   data'!$E$68:$E$76</c:f>
              <c:numCache>
                <c:ptCount val="9"/>
                <c:pt idx="0">
                  <c:v>0.539</c:v>
                </c:pt>
                <c:pt idx="1">
                  <c:v>0.605</c:v>
                </c:pt>
                <c:pt idx="2">
                  <c:v>0.56</c:v>
                </c:pt>
                <c:pt idx="3">
                  <c:v>0.604</c:v>
                </c:pt>
                <c:pt idx="4">
                  <c:v>0.61</c:v>
                </c:pt>
                <c:pt idx="5">
                  <c:v>0.608</c:v>
                </c:pt>
                <c:pt idx="6">
                  <c:v>0.623</c:v>
                </c:pt>
                <c:pt idx="7">
                  <c:v>0.609</c:v>
                </c:pt>
              </c:numCache>
            </c:numRef>
          </c:val>
        </c:ser>
        <c:ser>
          <c:idx val="5"/>
          <c:order val="2"/>
          <c:tx>
            <c:v>within 6 yrs.</c:v>
          </c:tx>
          <c:spPr>
            <a:pattFill prst="trellis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'graph   data'!$B$68:$B$76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'graph   data'!$F$68:$F$76</c:f>
              <c:numCache>
                <c:ptCount val="9"/>
                <c:pt idx="0">
                  <c:v>0.561</c:v>
                </c:pt>
                <c:pt idx="1">
                  <c:v>0.627</c:v>
                </c:pt>
                <c:pt idx="2">
                  <c:v>0.577</c:v>
                </c:pt>
                <c:pt idx="3">
                  <c:v>0.62</c:v>
                </c:pt>
                <c:pt idx="4">
                  <c:v>0.637</c:v>
                </c:pt>
                <c:pt idx="5">
                  <c:v>0.627</c:v>
                </c:pt>
                <c:pt idx="6">
                  <c:v>0.635</c:v>
                </c:pt>
              </c:numCache>
            </c:numRef>
          </c:val>
        </c:ser>
        <c:axId val="25342704"/>
        <c:axId val="26757745"/>
      </c:barChart>
      <c:catAx>
        <c:axId val="2534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Entering  Cohort 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6757745"/>
        <c:crosses val="autoZero"/>
        <c:auto val="1"/>
        <c:lblOffset val="100"/>
        <c:noMultiLvlLbl val="0"/>
      </c:catAx>
      <c:valAx>
        <c:axId val="2675774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Graduation   Rates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342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H76"/>
  <sheetViews>
    <sheetView workbookViewId="0" topLeftCell="A54">
      <selection activeCell="W75" sqref="W75"/>
    </sheetView>
  </sheetViews>
  <sheetFormatPr defaultColWidth="9.140625" defaultRowHeight="12.75"/>
  <cols>
    <col min="10" max="10" width="1.421875" style="0" customWidth="1"/>
    <col min="12" max="12" width="1.1484375" style="0" hidden="1" customWidth="1"/>
    <col min="13" max="20" width="9.140625" style="0" hidden="1" customWidth="1"/>
    <col min="22" max="22" width="4.28125" style="0" customWidth="1"/>
    <col min="26" max="26" width="2.00390625" style="0" customWidth="1"/>
    <col min="28" max="28" width="1.8515625" style="0" customWidth="1"/>
  </cols>
  <sheetData>
    <row r="7" ht="12.75">
      <c r="C7" t="s">
        <v>24</v>
      </c>
    </row>
    <row r="8" ht="12.75">
      <c r="C8" t="s">
        <v>22</v>
      </c>
    </row>
    <row r="9" ht="12.75">
      <c r="C9" t="s">
        <v>23</v>
      </c>
    </row>
    <row r="10" spans="9:29" ht="12.75">
      <c r="I10" s="1"/>
      <c r="J10" s="1"/>
      <c r="K10" s="2"/>
      <c r="L10" s="2"/>
      <c r="M10" s="3" t="s">
        <v>0</v>
      </c>
      <c r="N10" s="4"/>
      <c r="O10" s="4"/>
      <c r="P10" s="4"/>
      <c r="Q10" s="4"/>
      <c r="R10" s="4"/>
      <c r="S10" s="4"/>
      <c r="T10" s="5"/>
      <c r="U10" s="6" t="s">
        <v>1</v>
      </c>
      <c r="V10" s="7"/>
      <c r="W10" s="3" t="s">
        <v>2</v>
      </c>
      <c r="X10" s="4"/>
      <c r="Y10" s="4"/>
      <c r="Z10" s="4"/>
      <c r="AA10" s="4"/>
      <c r="AB10" s="4"/>
      <c r="AC10" s="8"/>
    </row>
    <row r="11" spans="3:29" ht="12.75">
      <c r="C11" s="74" t="s">
        <v>22</v>
      </c>
      <c r="D11" s="13" t="s">
        <v>9</v>
      </c>
      <c r="E11" s="10" t="s">
        <v>9</v>
      </c>
      <c r="F11" s="10" t="s">
        <v>9</v>
      </c>
      <c r="G11" s="10"/>
      <c r="I11" s="9"/>
      <c r="J11" s="9"/>
      <c r="K11" s="10" t="s">
        <v>3</v>
      </c>
      <c r="M11" s="11" t="s">
        <v>4</v>
      </c>
      <c r="N11" s="12"/>
      <c r="O11" s="10" t="s">
        <v>5</v>
      </c>
      <c r="P11" s="12"/>
      <c r="Q11" s="10" t="s">
        <v>6</v>
      </c>
      <c r="R11" s="12"/>
      <c r="S11" s="10" t="s">
        <v>7</v>
      </c>
      <c r="T11" s="9"/>
      <c r="U11" s="10" t="s">
        <v>8</v>
      </c>
      <c r="V11" s="12"/>
      <c r="W11" s="13" t="s">
        <v>9</v>
      </c>
      <c r="X11" s="10" t="s">
        <v>9</v>
      </c>
      <c r="Y11" s="10" t="s">
        <v>9</v>
      </c>
      <c r="Z11" s="12"/>
      <c r="AA11" s="10" t="s">
        <v>10</v>
      </c>
      <c r="AB11" s="12"/>
      <c r="AC11" s="14"/>
    </row>
    <row r="12" spans="3:29" ht="12.75">
      <c r="C12" s="74" t="s">
        <v>32</v>
      </c>
      <c r="D12" s="15" t="s">
        <v>15</v>
      </c>
      <c r="E12" s="17" t="s">
        <v>21</v>
      </c>
      <c r="F12" s="17" t="s">
        <v>18</v>
      </c>
      <c r="G12" s="31"/>
      <c r="I12" s="15" t="s">
        <v>11</v>
      </c>
      <c r="J12" s="16"/>
      <c r="K12" s="17" t="s">
        <v>12</v>
      </c>
      <c r="L12" s="18"/>
      <c r="M12" s="19" t="s">
        <v>13</v>
      </c>
      <c r="N12" s="20"/>
      <c r="O12" s="17" t="s">
        <v>13</v>
      </c>
      <c r="P12" s="20"/>
      <c r="Q12" s="17" t="s">
        <v>13</v>
      </c>
      <c r="R12" s="20"/>
      <c r="S12" s="17" t="s">
        <v>13</v>
      </c>
      <c r="T12" s="16"/>
      <c r="U12" s="17" t="s">
        <v>14</v>
      </c>
      <c r="V12" s="20"/>
      <c r="W12" s="15" t="s">
        <v>15</v>
      </c>
      <c r="X12" s="17" t="s">
        <v>16</v>
      </c>
      <c r="Y12" s="17" t="s">
        <v>17</v>
      </c>
      <c r="Z12" s="20"/>
      <c r="AA12" s="17" t="s">
        <v>18</v>
      </c>
      <c r="AB12" s="20"/>
      <c r="AC12" s="21" t="s">
        <v>12</v>
      </c>
    </row>
    <row r="13" spans="3:29" ht="12.75">
      <c r="C13" s="75" t="s">
        <v>19</v>
      </c>
      <c r="I13" s="22"/>
      <c r="AC13" s="23"/>
    </row>
    <row r="14" spans="2:29" ht="12.75">
      <c r="B14" s="56">
        <v>1988</v>
      </c>
      <c r="C14" s="76">
        <v>999</v>
      </c>
      <c r="D14" s="67">
        <f>+W14</f>
        <v>463</v>
      </c>
      <c r="E14" s="57">
        <f aca="true" t="shared" si="0" ref="E14:E21">W14+X14</f>
        <v>627</v>
      </c>
      <c r="F14" s="57">
        <f>W14+X14+Y14</f>
        <v>660</v>
      </c>
      <c r="I14" s="56">
        <v>1988</v>
      </c>
      <c r="J14" s="57"/>
      <c r="K14" s="58">
        <v>999</v>
      </c>
      <c r="L14" s="57"/>
      <c r="M14" s="58">
        <v>843</v>
      </c>
      <c r="N14" s="57"/>
      <c r="O14" s="58">
        <v>752</v>
      </c>
      <c r="P14" s="57"/>
      <c r="Q14" s="58">
        <v>693</v>
      </c>
      <c r="R14" s="57"/>
      <c r="S14" s="58">
        <v>211</v>
      </c>
      <c r="T14" s="57"/>
      <c r="U14" s="58">
        <v>0</v>
      </c>
      <c r="V14" s="57"/>
      <c r="W14" s="58">
        <v>463</v>
      </c>
      <c r="X14" s="58">
        <v>164</v>
      </c>
      <c r="Y14" s="58">
        <v>33</v>
      </c>
      <c r="Z14" s="57"/>
      <c r="AA14" s="58">
        <f>SUM(W14:Z14)</f>
        <v>660</v>
      </c>
      <c r="AB14" s="57"/>
      <c r="AC14" s="58">
        <f aca="true" t="shared" si="1" ref="AC14:AC26">W14+X14+Y14</f>
        <v>660</v>
      </c>
    </row>
    <row r="15" spans="2:29" ht="12.75">
      <c r="B15" s="56">
        <v>1989</v>
      </c>
      <c r="C15" s="76">
        <v>878</v>
      </c>
      <c r="D15" s="67">
        <f aca="true" t="shared" si="2" ref="D15:D26">+W15</f>
        <v>444</v>
      </c>
      <c r="E15" s="57">
        <f t="shared" si="0"/>
        <v>615</v>
      </c>
      <c r="F15" s="57">
        <f aca="true" t="shared" si="3" ref="F15:F24">W15+X15+Y15</f>
        <v>631</v>
      </c>
      <c r="I15" s="56">
        <v>1989</v>
      </c>
      <c r="J15" s="57"/>
      <c r="K15" s="58">
        <v>878</v>
      </c>
      <c r="L15" s="57"/>
      <c r="M15" s="58">
        <v>755</v>
      </c>
      <c r="N15" s="57"/>
      <c r="O15" s="58">
        <v>691</v>
      </c>
      <c r="P15" s="57"/>
      <c r="Q15" s="58">
        <v>648</v>
      </c>
      <c r="R15" s="57"/>
      <c r="S15" s="58">
        <v>196</v>
      </c>
      <c r="T15" s="57"/>
      <c r="U15" s="58">
        <v>0</v>
      </c>
      <c r="V15" s="57"/>
      <c r="W15" s="58">
        <v>444</v>
      </c>
      <c r="X15" s="58">
        <v>171</v>
      </c>
      <c r="Y15" s="58">
        <v>16</v>
      </c>
      <c r="Z15" s="57"/>
      <c r="AA15" s="58">
        <f aca="true" t="shared" si="4" ref="AA15:AA26">SUM(W15:Z15)</f>
        <v>631</v>
      </c>
      <c r="AB15" s="57"/>
      <c r="AC15" s="58">
        <f t="shared" si="1"/>
        <v>631</v>
      </c>
    </row>
    <row r="16" spans="2:29" ht="12.75">
      <c r="B16" s="56">
        <v>1990</v>
      </c>
      <c r="C16" s="76">
        <v>790</v>
      </c>
      <c r="D16" s="67">
        <f t="shared" si="2"/>
        <v>370</v>
      </c>
      <c r="E16" s="57">
        <f t="shared" si="0"/>
        <v>505</v>
      </c>
      <c r="F16" s="57">
        <f t="shared" si="3"/>
        <v>525</v>
      </c>
      <c r="I16" s="56">
        <v>1990</v>
      </c>
      <c r="J16" s="57"/>
      <c r="K16" s="58">
        <v>790</v>
      </c>
      <c r="L16" s="57"/>
      <c r="M16" s="58">
        <v>688</v>
      </c>
      <c r="N16" s="57"/>
      <c r="O16" s="58">
        <v>605</v>
      </c>
      <c r="P16" s="57"/>
      <c r="Q16" s="58">
        <v>544</v>
      </c>
      <c r="R16" s="57"/>
      <c r="S16" s="58">
        <v>154</v>
      </c>
      <c r="T16" s="57"/>
      <c r="U16" s="58">
        <v>0</v>
      </c>
      <c r="V16" s="57"/>
      <c r="W16" s="58">
        <v>370</v>
      </c>
      <c r="X16" s="58">
        <v>135</v>
      </c>
      <c r="Y16" s="58">
        <v>20</v>
      </c>
      <c r="Z16" s="57"/>
      <c r="AA16" s="58">
        <f t="shared" si="4"/>
        <v>525</v>
      </c>
      <c r="AB16" s="57"/>
      <c r="AC16" s="58">
        <f t="shared" si="1"/>
        <v>525</v>
      </c>
    </row>
    <row r="17" spans="1:31" ht="12.75">
      <c r="A17" s="40"/>
      <c r="B17" s="59">
        <v>1991</v>
      </c>
      <c r="C17" s="77">
        <v>858</v>
      </c>
      <c r="D17" s="68">
        <f t="shared" si="2"/>
        <v>420</v>
      </c>
      <c r="E17" s="60">
        <f t="shared" si="0"/>
        <v>554</v>
      </c>
      <c r="F17" s="60">
        <f t="shared" si="3"/>
        <v>575</v>
      </c>
      <c r="G17" s="40"/>
      <c r="H17" s="40"/>
      <c r="I17" s="59">
        <v>1991</v>
      </c>
      <c r="J17" s="60"/>
      <c r="K17" s="61">
        <v>858</v>
      </c>
      <c r="L17" s="60"/>
      <c r="M17" s="61">
        <v>748</v>
      </c>
      <c r="N17" s="60"/>
      <c r="O17" s="61">
        <v>640</v>
      </c>
      <c r="P17" s="60"/>
      <c r="Q17" s="61">
        <v>609</v>
      </c>
      <c r="R17" s="60"/>
      <c r="S17" s="61">
        <v>170</v>
      </c>
      <c r="T17" s="60"/>
      <c r="U17" s="61">
        <v>0</v>
      </c>
      <c r="V17" s="60"/>
      <c r="W17" s="61">
        <v>420</v>
      </c>
      <c r="X17" s="61">
        <v>134</v>
      </c>
      <c r="Y17" s="61">
        <v>21</v>
      </c>
      <c r="Z17" s="60"/>
      <c r="AA17" s="61">
        <f t="shared" si="4"/>
        <v>575</v>
      </c>
      <c r="AB17" s="60"/>
      <c r="AC17" s="61">
        <f t="shared" si="1"/>
        <v>575</v>
      </c>
      <c r="AD17" s="40"/>
      <c r="AE17" s="40"/>
    </row>
    <row r="18" spans="2:29" ht="12.75">
      <c r="B18" s="56">
        <v>1992</v>
      </c>
      <c r="C18" s="76">
        <v>807</v>
      </c>
      <c r="D18" s="67">
        <f t="shared" si="2"/>
        <v>381</v>
      </c>
      <c r="E18" s="57">
        <f t="shared" si="0"/>
        <v>513</v>
      </c>
      <c r="F18" s="57">
        <f t="shared" si="3"/>
        <v>531</v>
      </c>
      <c r="I18" s="56">
        <v>1992</v>
      </c>
      <c r="J18" s="57"/>
      <c r="K18" s="58">
        <v>807</v>
      </c>
      <c r="L18" s="57"/>
      <c r="M18" s="58">
        <v>685</v>
      </c>
      <c r="N18" s="57"/>
      <c r="O18" s="58">
        <v>617</v>
      </c>
      <c r="P18" s="57"/>
      <c r="Q18" s="58">
        <v>571</v>
      </c>
      <c r="R18" s="57"/>
      <c r="S18" s="58">
        <v>160</v>
      </c>
      <c r="T18" s="57"/>
      <c r="U18" s="58">
        <v>0</v>
      </c>
      <c r="V18" s="57"/>
      <c r="W18" s="58">
        <v>381</v>
      </c>
      <c r="X18" s="58">
        <v>132</v>
      </c>
      <c r="Y18" s="58">
        <v>18</v>
      </c>
      <c r="Z18" s="57"/>
      <c r="AA18" s="58">
        <f t="shared" si="4"/>
        <v>531</v>
      </c>
      <c r="AB18" s="57"/>
      <c r="AC18" s="58">
        <f t="shared" si="1"/>
        <v>531</v>
      </c>
    </row>
    <row r="19" spans="2:29" ht="12.75">
      <c r="B19" s="56">
        <v>1993</v>
      </c>
      <c r="C19" s="76">
        <v>844</v>
      </c>
      <c r="D19" s="67">
        <f t="shared" si="2"/>
        <v>384</v>
      </c>
      <c r="E19" s="57">
        <f t="shared" si="0"/>
        <v>515</v>
      </c>
      <c r="F19" s="57">
        <f t="shared" si="3"/>
        <v>534</v>
      </c>
      <c r="I19" s="56">
        <v>1993</v>
      </c>
      <c r="J19" s="57"/>
      <c r="K19" s="58">
        <v>844</v>
      </c>
      <c r="L19" s="57"/>
      <c r="M19" s="58">
        <v>709</v>
      </c>
      <c r="N19" s="57"/>
      <c r="O19" s="58">
        <v>600</v>
      </c>
      <c r="P19" s="57"/>
      <c r="Q19" s="58">
        <v>562</v>
      </c>
      <c r="R19" s="57"/>
      <c r="S19" s="58">
        <v>169</v>
      </c>
      <c r="T19" s="57"/>
      <c r="U19" s="58">
        <v>8</v>
      </c>
      <c r="V19" s="57"/>
      <c r="W19" s="58">
        <v>384</v>
      </c>
      <c r="X19" s="58">
        <v>131</v>
      </c>
      <c r="Y19" s="58">
        <v>19</v>
      </c>
      <c r="Z19" s="57"/>
      <c r="AA19" s="58">
        <f t="shared" si="4"/>
        <v>534</v>
      </c>
      <c r="AB19" s="57"/>
      <c r="AC19" s="58">
        <f t="shared" si="1"/>
        <v>534</v>
      </c>
    </row>
    <row r="20" spans="2:29" ht="12.75">
      <c r="B20" s="56">
        <v>1994</v>
      </c>
      <c r="C20" s="76">
        <v>820</v>
      </c>
      <c r="D20" s="67">
        <f t="shared" si="2"/>
        <v>330</v>
      </c>
      <c r="E20" s="57">
        <f t="shared" si="0"/>
        <v>442</v>
      </c>
      <c r="F20" s="57">
        <f t="shared" si="3"/>
        <v>460</v>
      </c>
      <c r="I20" s="56">
        <v>1994</v>
      </c>
      <c r="J20" s="57"/>
      <c r="K20" s="58">
        <v>820</v>
      </c>
      <c r="L20" s="57"/>
      <c r="M20" s="58">
        <v>649</v>
      </c>
      <c r="N20" s="57"/>
      <c r="O20" s="58">
        <v>553</v>
      </c>
      <c r="P20" s="57"/>
      <c r="Q20" s="58">
        <v>505</v>
      </c>
      <c r="R20" s="57"/>
      <c r="S20" s="58">
        <v>158</v>
      </c>
      <c r="T20" s="57"/>
      <c r="U20" s="58">
        <v>8</v>
      </c>
      <c r="V20" s="57"/>
      <c r="W20" s="58">
        <v>330</v>
      </c>
      <c r="X20" s="58">
        <v>112</v>
      </c>
      <c r="Y20" s="58">
        <v>18</v>
      </c>
      <c r="Z20" s="57"/>
      <c r="AA20" s="58">
        <f t="shared" si="4"/>
        <v>460</v>
      </c>
      <c r="AB20" s="57"/>
      <c r="AC20" s="58">
        <f t="shared" si="1"/>
        <v>460</v>
      </c>
    </row>
    <row r="21" spans="2:29" ht="12.75">
      <c r="B21" s="56">
        <v>1995</v>
      </c>
      <c r="C21" s="76">
        <v>853</v>
      </c>
      <c r="D21" s="67">
        <f t="shared" si="2"/>
        <v>412</v>
      </c>
      <c r="E21" s="57">
        <f t="shared" si="0"/>
        <v>516</v>
      </c>
      <c r="F21" s="57">
        <f t="shared" si="3"/>
        <v>535</v>
      </c>
      <c r="I21" s="56">
        <v>1995</v>
      </c>
      <c r="J21" s="57"/>
      <c r="K21" s="58">
        <v>853</v>
      </c>
      <c r="L21" s="57"/>
      <c r="M21" s="58">
        <v>689</v>
      </c>
      <c r="N21" s="57"/>
      <c r="O21" s="58">
        <v>620</v>
      </c>
      <c r="P21" s="57"/>
      <c r="Q21" s="58">
        <v>580</v>
      </c>
      <c r="R21" s="57"/>
      <c r="S21" s="58">
        <v>121</v>
      </c>
      <c r="T21" s="57"/>
      <c r="U21" s="58">
        <v>24</v>
      </c>
      <c r="V21" s="57"/>
      <c r="W21" s="58">
        <v>412</v>
      </c>
      <c r="X21" s="58">
        <v>104</v>
      </c>
      <c r="Y21" s="58">
        <v>19</v>
      </c>
      <c r="Z21" s="57"/>
      <c r="AA21" s="58">
        <f t="shared" si="4"/>
        <v>535</v>
      </c>
      <c r="AB21" s="57"/>
      <c r="AC21" s="58">
        <f t="shared" si="1"/>
        <v>535</v>
      </c>
    </row>
    <row r="22" spans="2:29" ht="12.75">
      <c r="B22" s="56">
        <v>1996</v>
      </c>
      <c r="C22" s="76">
        <v>862</v>
      </c>
      <c r="D22" s="67">
        <f t="shared" si="2"/>
        <v>375</v>
      </c>
      <c r="E22" s="57">
        <f>W22+X22</f>
        <v>483</v>
      </c>
      <c r="F22" s="57">
        <f t="shared" si="3"/>
        <v>497</v>
      </c>
      <c r="I22" s="56">
        <v>1996</v>
      </c>
      <c r="J22" s="57"/>
      <c r="K22" s="58">
        <v>862</v>
      </c>
      <c r="L22" s="57"/>
      <c r="M22" s="58">
        <v>660</v>
      </c>
      <c r="N22" s="57"/>
      <c r="O22" s="58">
        <v>592</v>
      </c>
      <c r="P22" s="57"/>
      <c r="Q22" s="58">
        <v>552</v>
      </c>
      <c r="R22" s="57"/>
      <c r="S22" s="58">
        <v>129</v>
      </c>
      <c r="T22" s="57"/>
      <c r="U22" s="58">
        <v>129</v>
      </c>
      <c r="V22" s="57"/>
      <c r="W22" s="58">
        <v>375</v>
      </c>
      <c r="X22" s="57">
        <v>108</v>
      </c>
      <c r="Y22" s="57">
        <v>14</v>
      </c>
      <c r="Z22" s="57"/>
      <c r="AA22" s="58">
        <f t="shared" si="4"/>
        <v>497</v>
      </c>
      <c r="AB22" s="57"/>
      <c r="AC22" s="58">
        <f t="shared" si="1"/>
        <v>497</v>
      </c>
    </row>
    <row r="23" spans="2:29" ht="12.75">
      <c r="B23" s="56">
        <v>1997</v>
      </c>
      <c r="C23" s="76">
        <v>900</v>
      </c>
      <c r="D23" s="67">
        <f t="shared" si="2"/>
        <v>406</v>
      </c>
      <c r="E23" s="57">
        <f>W23+X23</f>
        <v>544</v>
      </c>
      <c r="F23" s="57">
        <f t="shared" si="3"/>
        <v>558</v>
      </c>
      <c r="I23" s="56">
        <v>1997</v>
      </c>
      <c r="J23" s="57"/>
      <c r="K23" s="58">
        <v>900</v>
      </c>
      <c r="L23" s="57"/>
      <c r="M23" s="58">
        <v>726</v>
      </c>
      <c r="N23" s="58" t="s">
        <v>19</v>
      </c>
      <c r="O23" s="58">
        <v>652</v>
      </c>
      <c r="P23" s="57"/>
      <c r="Q23" s="58">
        <v>596</v>
      </c>
      <c r="R23" s="57"/>
      <c r="S23" s="57"/>
      <c r="T23" s="57"/>
      <c r="U23" s="58">
        <v>596</v>
      </c>
      <c r="V23" s="57"/>
      <c r="W23" s="57">
        <v>406</v>
      </c>
      <c r="X23" s="57">
        <v>138</v>
      </c>
      <c r="Y23" s="57">
        <v>14</v>
      </c>
      <c r="Z23" s="57"/>
      <c r="AA23" s="58">
        <f t="shared" si="4"/>
        <v>558</v>
      </c>
      <c r="AB23" s="57"/>
      <c r="AC23" s="58">
        <f t="shared" si="1"/>
        <v>558</v>
      </c>
    </row>
    <row r="24" spans="2:29" ht="12.75">
      <c r="B24" s="56">
        <v>1998</v>
      </c>
      <c r="C24" s="76">
        <v>979</v>
      </c>
      <c r="D24" s="67">
        <f t="shared" si="2"/>
        <v>450</v>
      </c>
      <c r="E24" s="57">
        <f>W24+X24</f>
        <v>604</v>
      </c>
      <c r="F24" s="57">
        <f t="shared" si="3"/>
        <v>634</v>
      </c>
      <c r="I24" s="56">
        <v>1998</v>
      </c>
      <c r="J24" s="57"/>
      <c r="K24" s="58">
        <v>979</v>
      </c>
      <c r="L24" s="57"/>
      <c r="M24" s="58">
        <v>794</v>
      </c>
      <c r="N24" s="57"/>
      <c r="O24" s="58">
        <v>696</v>
      </c>
      <c r="P24" s="57"/>
      <c r="Q24" s="57"/>
      <c r="R24" s="57"/>
      <c r="S24" s="57"/>
      <c r="T24" s="57"/>
      <c r="U24" s="58">
        <v>696</v>
      </c>
      <c r="V24" s="57"/>
      <c r="W24" s="57">
        <v>450</v>
      </c>
      <c r="X24" s="57">
        <v>154</v>
      </c>
      <c r="Y24" s="57">
        <v>30</v>
      </c>
      <c r="Z24" s="57"/>
      <c r="AA24" s="58">
        <f t="shared" si="4"/>
        <v>634</v>
      </c>
      <c r="AB24" s="57"/>
      <c r="AC24" s="58">
        <f t="shared" si="1"/>
        <v>634</v>
      </c>
    </row>
    <row r="25" spans="2:29" ht="12.75">
      <c r="B25" s="65">
        <v>1999</v>
      </c>
      <c r="C25" s="78">
        <v>997</v>
      </c>
      <c r="D25" s="67">
        <f t="shared" si="2"/>
        <v>503</v>
      </c>
      <c r="E25" s="57">
        <f>W25+X25</f>
        <v>626</v>
      </c>
      <c r="F25" s="66" t="s">
        <v>31</v>
      </c>
      <c r="I25" s="56">
        <v>1999</v>
      </c>
      <c r="J25" s="57"/>
      <c r="K25" s="58">
        <v>997</v>
      </c>
      <c r="L25" s="57"/>
      <c r="M25" s="58">
        <v>796</v>
      </c>
      <c r="N25" s="57"/>
      <c r="O25" s="57"/>
      <c r="P25" s="57"/>
      <c r="Q25" s="57"/>
      <c r="R25" s="57"/>
      <c r="S25" s="57"/>
      <c r="T25" s="57"/>
      <c r="U25" s="58">
        <v>796</v>
      </c>
      <c r="V25" s="57"/>
      <c r="W25" s="57">
        <v>503</v>
      </c>
      <c r="X25" s="57">
        <v>123</v>
      </c>
      <c r="Y25" s="66" t="s">
        <v>31</v>
      </c>
      <c r="Z25" s="57"/>
      <c r="AA25" s="58">
        <f t="shared" si="4"/>
        <v>626</v>
      </c>
      <c r="AB25" s="57"/>
      <c r="AC25" s="58" t="e">
        <f t="shared" si="1"/>
        <v>#VALUE!</v>
      </c>
    </row>
    <row r="26" spans="2:29" ht="12.75">
      <c r="B26" s="65">
        <v>2000</v>
      </c>
      <c r="C26" s="78">
        <v>948</v>
      </c>
      <c r="D26" s="67">
        <f t="shared" si="2"/>
        <v>461</v>
      </c>
      <c r="E26" s="66" t="s">
        <v>31</v>
      </c>
      <c r="F26" s="66" t="s">
        <v>31</v>
      </c>
      <c r="I26" s="62">
        <v>2000</v>
      </c>
      <c r="J26" s="57"/>
      <c r="K26" s="57">
        <v>948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63">
        <v>461</v>
      </c>
      <c r="X26" s="66" t="s">
        <v>31</v>
      </c>
      <c r="Y26" s="66" t="s">
        <v>31</v>
      </c>
      <c r="Z26" s="57"/>
      <c r="AA26" s="58">
        <f t="shared" si="4"/>
        <v>461</v>
      </c>
      <c r="AB26" s="57"/>
      <c r="AC26" s="58" t="e">
        <f t="shared" si="1"/>
        <v>#VALUE!</v>
      </c>
    </row>
    <row r="27" spans="2:29" ht="12.75">
      <c r="B27" s="65">
        <v>2001</v>
      </c>
      <c r="C27" s="78">
        <v>914</v>
      </c>
      <c r="D27" s="70" t="s">
        <v>31</v>
      </c>
      <c r="E27" s="66" t="s">
        <v>31</v>
      </c>
      <c r="F27" s="66" t="s">
        <v>31</v>
      </c>
      <c r="I27" s="62">
        <v>2001</v>
      </c>
      <c r="J27" s="57"/>
      <c r="K27" s="57">
        <v>914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66" t="s">
        <v>31</v>
      </c>
      <c r="X27" s="66" t="s">
        <v>31</v>
      </c>
      <c r="Y27" s="66" t="s">
        <v>31</v>
      </c>
      <c r="Z27" s="57"/>
      <c r="AA27" s="57"/>
      <c r="AB27" s="57"/>
      <c r="AC27" s="57"/>
    </row>
    <row r="28" spans="2:29" ht="12.75">
      <c r="B28" s="65"/>
      <c r="C28" s="69"/>
      <c r="D28" s="71"/>
      <c r="E28" s="57"/>
      <c r="F28" s="57"/>
      <c r="I28" s="62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</row>
    <row r="29" spans="2:9" ht="12.75">
      <c r="B29" s="65"/>
      <c r="C29" s="69"/>
      <c r="D29" s="71"/>
      <c r="E29" s="57"/>
      <c r="F29" s="57"/>
      <c r="I29" s="12"/>
    </row>
    <row r="30" spans="2:9" ht="12.75">
      <c r="B30" s="36"/>
      <c r="C30" s="72"/>
      <c r="D30" s="73"/>
      <c r="I30" s="12"/>
    </row>
    <row r="31" spans="2:9" ht="12.75">
      <c r="B31" s="36"/>
      <c r="C31" s="72"/>
      <c r="D31" s="73"/>
      <c r="I31" s="12"/>
    </row>
    <row r="32" spans="2:9" ht="12.75">
      <c r="B32" s="36"/>
      <c r="C32" s="35"/>
      <c r="I32" s="12"/>
    </row>
    <row r="33" spans="2:9" ht="12.75">
      <c r="B33" s="36"/>
      <c r="C33" s="35"/>
      <c r="I33" s="12"/>
    </row>
    <row r="34" spans="2:9" ht="12.75">
      <c r="B34" s="36"/>
      <c r="C34" s="35"/>
      <c r="I34" s="12"/>
    </row>
    <row r="35" spans="2:9" ht="12.75">
      <c r="B35" s="36"/>
      <c r="C35" s="35"/>
      <c r="I35" s="12"/>
    </row>
    <row r="36" spans="2:9" ht="12.75">
      <c r="B36" s="36"/>
      <c r="C36" s="35"/>
      <c r="I36" s="12"/>
    </row>
    <row r="38" spans="1:29" ht="12.75">
      <c r="A38" s="32"/>
      <c r="B38" s="32"/>
      <c r="C38" s="32"/>
      <c r="D38" t="s">
        <v>26</v>
      </c>
      <c r="E38" t="s">
        <v>27</v>
      </c>
      <c r="F38" t="s">
        <v>28</v>
      </c>
      <c r="I38" s="15" t="s">
        <v>11</v>
      </c>
      <c r="J38" s="16"/>
      <c r="K38" s="17" t="s">
        <v>12</v>
      </c>
      <c r="L38" s="20"/>
      <c r="M38" s="19" t="s">
        <v>13</v>
      </c>
      <c r="N38" s="20"/>
      <c r="O38" s="17" t="s">
        <v>13</v>
      </c>
      <c r="P38" s="20"/>
      <c r="Q38" s="17" t="s">
        <v>13</v>
      </c>
      <c r="R38" s="20"/>
      <c r="S38" s="17" t="s">
        <v>13</v>
      </c>
      <c r="T38" s="16"/>
      <c r="U38" s="17" t="s">
        <v>14</v>
      </c>
      <c r="V38" s="26"/>
      <c r="W38" s="17" t="s">
        <v>15</v>
      </c>
      <c r="X38" s="17" t="s">
        <v>16</v>
      </c>
      <c r="Y38" s="17" t="s">
        <v>17</v>
      </c>
      <c r="Z38" s="44"/>
      <c r="AA38" s="17" t="s">
        <v>18</v>
      </c>
      <c r="AB38" s="44"/>
      <c r="AC38" s="21" t="s">
        <v>12</v>
      </c>
    </row>
    <row r="39" spans="1:29" ht="12.75">
      <c r="A39" s="32"/>
      <c r="B39" s="32"/>
      <c r="C39" s="32"/>
      <c r="I39" s="22"/>
      <c r="W39" s="45"/>
      <c r="X39" s="45"/>
      <c r="Y39" s="45"/>
      <c r="Z39" s="45"/>
      <c r="AA39" s="45"/>
      <c r="AB39" s="45"/>
      <c r="AC39" s="46"/>
    </row>
    <row r="40" spans="1:29" ht="12.75">
      <c r="A40" s="32"/>
      <c r="B40" s="33">
        <v>1988</v>
      </c>
      <c r="C40" s="32"/>
      <c r="D40" s="30">
        <f aca="true" t="shared" si="5" ref="D40:D52">D14/C14*100</f>
        <v>46.346346346346344</v>
      </c>
      <c r="E40" s="30">
        <f>E14/C14*100</f>
        <v>62.76276276276276</v>
      </c>
      <c r="F40" s="30">
        <f>F14/C14*100</f>
        <v>66.06606606606607</v>
      </c>
      <c r="I40" s="24">
        <v>1988</v>
      </c>
      <c r="J40" s="18"/>
      <c r="K40" s="27" t="s">
        <v>20</v>
      </c>
      <c r="L40" s="18"/>
      <c r="M40" s="28">
        <f aca="true" t="shared" si="6" ref="M40:M50">M14/K14*100</f>
        <v>84.38438438438438</v>
      </c>
      <c r="N40" s="28"/>
      <c r="O40" s="28">
        <f aca="true" t="shared" si="7" ref="O40:O50">O14/K14*100</f>
        <v>75.27527527527528</v>
      </c>
      <c r="P40" s="28"/>
      <c r="Q40" s="28">
        <f aca="true" t="shared" si="8" ref="Q40:Q49">Q14/K14*100</f>
        <v>69.36936936936937</v>
      </c>
      <c r="R40" s="28"/>
      <c r="S40" s="28">
        <f aca="true" t="shared" si="9" ref="S40:S48">S14/K14*100</f>
        <v>21.12112112112112</v>
      </c>
      <c r="T40" s="28"/>
      <c r="U40" s="28">
        <f aca="true" t="shared" si="10" ref="U40:U50">U14/K14*100</f>
        <v>0</v>
      </c>
      <c r="V40" s="28"/>
      <c r="W40" s="47">
        <f>W14/C14*100</f>
        <v>46.346346346346344</v>
      </c>
      <c r="X40" s="47">
        <f aca="true" t="shared" si="11" ref="X40:Y51">X14/D14*100</f>
        <v>35.42116630669546</v>
      </c>
      <c r="Y40" s="47">
        <f t="shared" si="11"/>
        <v>5.263157894736842</v>
      </c>
      <c r="Z40" s="48">
        <f>SUM(W40:Y40)</f>
        <v>87.03067054777864</v>
      </c>
      <c r="AA40" s="47"/>
      <c r="AB40" s="49">
        <f>SUM(W40:AA40)</f>
        <v>174.06134109555728</v>
      </c>
      <c r="AC40" s="50">
        <f>AC14/C14*100</f>
        <v>66.06606606606607</v>
      </c>
    </row>
    <row r="41" spans="1:29" ht="12.75">
      <c r="A41" s="32"/>
      <c r="B41" s="33">
        <v>1989</v>
      </c>
      <c r="C41" s="32"/>
      <c r="D41" s="30">
        <f t="shared" si="5"/>
        <v>50.56947608200456</v>
      </c>
      <c r="E41" s="30">
        <f aca="true" t="shared" si="12" ref="E41:E51">E15/C15*100</f>
        <v>70.04555808656036</v>
      </c>
      <c r="F41" s="30">
        <f aca="true" t="shared" si="13" ref="F41:F50">F15/C15*100</f>
        <v>71.86788154897495</v>
      </c>
      <c r="I41" s="24">
        <v>1989</v>
      </c>
      <c r="J41" s="18"/>
      <c r="K41" s="27" t="s">
        <v>20</v>
      </c>
      <c r="L41" s="18"/>
      <c r="M41" s="28">
        <f t="shared" si="6"/>
        <v>85.99088838268793</v>
      </c>
      <c r="N41" s="28"/>
      <c r="O41" s="28">
        <f t="shared" si="7"/>
        <v>78.70159453302962</v>
      </c>
      <c r="P41" s="28"/>
      <c r="Q41" s="28">
        <f t="shared" si="8"/>
        <v>73.80410022779044</v>
      </c>
      <c r="R41" s="28"/>
      <c r="S41" s="28">
        <f t="shared" si="9"/>
        <v>22.323462414578586</v>
      </c>
      <c r="T41" s="28"/>
      <c r="U41" s="28">
        <f t="shared" si="10"/>
        <v>0</v>
      </c>
      <c r="V41" s="28"/>
      <c r="W41" s="47">
        <f aca="true" t="shared" si="14" ref="W41:W52">W15/C15*100</f>
        <v>50.56947608200456</v>
      </c>
      <c r="X41" s="47">
        <f t="shared" si="11"/>
        <v>38.513513513513516</v>
      </c>
      <c r="Y41" s="47">
        <f t="shared" si="11"/>
        <v>2.6016260162601625</v>
      </c>
      <c r="Z41" s="48">
        <f aca="true" t="shared" si="15" ref="Z41:Z57">SUM(W41:Y41)</f>
        <v>91.68461561177824</v>
      </c>
      <c r="AA41" s="47"/>
      <c r="AB41" s="49"/>
      <c r="AC41" s="50">
        <f>AC15/C15*100</f>
        <v>71.86788154897495</v>
      </c>
    </row>
    <row r="42" spans="1:29" ht="12.75">
      <c r="A42" s="32"/>
      <c r="B42" s="33">
        <v>1990</v>
      </c>
      <c r="C42" s="32"/>
      <c r="D42" s="30">
        <f t="shared" si="5"/>
        <v>46.835443037974684</v>
      </c>
      <c r="E42" s="30">
        <f t="shared" si="12"/>
        <v>63.92405063291139</v>
      </c>
      <c r="F42" s="30">
        <f t="shared" si="13"/>
        <v>66.45569620253164</v>
      </c>
      <c r="I42" s="24">
        <v>1990</v>
      </c>
      <c r="J42" s="18"/>
      <c r="K42" s="27" t="s">
        <v>20</v>
      </c>
      <c r="L42" s="18"/>
      <c r="M42" s="28">
        <f t="shared" si="6"/>
        <v>87.0886075949367</v>
      </c>
      <c r="N42" s="18"/>
      <c r="O42" s="28">
        <f t="shared" si="7"/>
        <v>76.58227848101265</v>
      </c>
      <c r="P42" s="18"/>
      <c r="Q42" s="28">
        <f t="shared" si="8"/>
        <v>68.86075949367088</v>
      </c>
      <c r="R42" s="18"/>
      <c r="S42" s="28">
        <f t="shared" si="9"/>
        <v>19.49367088607595</v>
      </c>
      <c r="T42" s="18"/>
      <c r="U42" s="28">
        <f t="shared" si="10"/>
        <v>0</v>
      </c>
      <c r="V42" s="18"/>
      <c r="W42" s="47">
        <f t="shared" si="14"/>
        <v>46.835443037974684</v>
      </c>
      <c r="X42" s="47">
        <f t="shared" si="11"/>
        <v>36.486486486486484</v>
      </c>
      <c r="Y42" s="47">
        <f t="shared" si="11"/>
        <v>3.9603960396039604</v>
      </c>
      <c r="Z42" s="48">
        <f t="shared" si="15"/>
        <v>87.28232556406513</v>
      </c>
      <c r="AA42" s="47"/>
      <c r="AB42" s="49"/>
      <c r="AC42" s="50">
        <f aca="true" t="shared" si="16" ref="AC42:AC50">AC16/C16*100</f>
        <v>66.45569620253164</v>
      </c>
    </row>
    <row r="43" spans="1:31" ht="12.75">
      <c r="A43" s="82"/>
      <c r="B43" s="41">
        <v>1991</v>
      </c>
      <c r="C43" s="82"/>
      <c r="D43" s="81">
        <f t="shared" si="5"/>
        <v>48.95104895104895</v>
      </c>
      <c r="E43" s="81">
        <f t="shared" si="12"/>
        <v>64.56876456876456</v>
      </c>
      <c r="F43" s="81">
        <f t="shared" si="13"/>
        <v>67.01631701631702</v>
      </c>
      <c r="G43" s="40"/>
      <c r="H43" s="40"/>
      <c r="I43" s="42">
        <v>1991</v>
      </c>
      <c r="J43" s="51"/>
      <c r="K43" s="83" t="s">
        <v>20</v>
      </c>
      <c r="L43" s="51"/>
      <c r="M43" s="84">
        <f t="shared" si="6"/>
        <v>87.17948717948718</v>
      </c>
      <c r="N43" s="51"/>
      <c r="O43" s="84">
        <f t="shared" si="7"/>
        <v>74.5920745920746</v>
      </c>
      <c r="P43" s="51"/>
      <c r="Q43" s="84">
        <f t="shared" si="8"/>
        <v>70.97902097902097</v>
      </c>
      <c r="R43" s="51"/>
      <c r="S43" s="84">
        <f t="shared" si="9"/>
        <v>19.813519813519815</v>
      </c>
      <c r="T43" s="51"/>
      <c r="U43" s="84">
        <f t="shared" si="10"/>
        <v>0</v>
      </c>
      <c r="V43" s="51"/>
      <c r="W43" s="85">
        <f t="shared" si="14"/>
        <v>48.95104895104895</v>
      </c>
      <c r="X43" s="85">
        <f t="shared" si="11"/>
        <v>31.9047619047619</v>
      </c>
      <c r="Y43" s="85">
        <f t="shared" si="11"/>
        <v>3.790613718411552</v>
      </c>
      <c r="Z43" s="86">
        <f t="shared" si="15"/>
        <v>84.64642457422241</v>
      </c>
      <c r="AA43" s="85"/>
      <c r="AB43" s="87"/>
      <c r="AC43" s="88">
        <f t="shared" si="16"/>
        <v>67.01631701631702</v>
      </c>
      <c r="AD43" s="40"/>
      <c r="AE43" s="40"/>
    </row>
    <row r="44" spans="1:29" ht="12.75">
      <c r="A44" s="32"/>
      <c r="B44" s="33">
        <v>1992</v>
      </c>
      <c r="C44" s="32"/>
      <c r="D44" s="30">
        <f t="shared" si="5"/>
        <v>47.21189591078067</v>
      </c>
      <c r="E44" s="30">
        <f t="shared" si="12"/>
        <v>63.56877323420075</v>
      </c>
      <c r="F44" s="30">
        <f t="shared" si="13"/>
        <v>65.79925650557621</v>
      </c>
      <c r="I44" s="24">
        <v>1992</v>
      </c>
      <c r="J44" s="18"/>
      <c r="K44" s="27" t="s">
        <v>20</v>
      </c>
      <c r="L44" s="18"/>
      <c r="M44" s="28">
        <f t="shared" si="6"/>
        <v>84.88228004956629</v>
      </c>
      <c r="N44" s="18"/>
      <c r="O44" s="28">
        <f t="shared" si="7"/>
        <v>76.45600991325898</v>
      </c>
      <c r="P44" s="18"/>
      <c r="Q44" s="28">
        <f t="shared" si="8"/>
        <v>70.75588599752169</v>
      </c>
      <c r="R44" s="18"/>
      <c r="S44" s="28">
        <f t="shared" si="9"/>
        <v>19.82651796778191</v>
      </c>
      <c r="T44" s="18"/>
      <c r="U44" s="28">
        <f t="shared" si="10"/>
        <v>0</v>
      </c>
      <c r="V44" s="18"/>
      <c r="W44" s="47">
        <f t="shared" si="14"/>
        <v>47.21189591078067</v>
      </c>
      <c r="X44" s="47">
        <f t="shared" si="11"/>
        <v>34.645669291338585</v>
      </c>
      <c r="Y44" s="47">
        <f t="shared" si="11"/>
        <v>3.508771929824561</v>
      </c>
      <c r="Z44" s="48">
        <f t="shared" si="15"/>
        <v>85.36633713194381</v>
      </c>
      <c r="AA44" s="47"/>
      <c r="AB44" s="49"/>
      <c r="AC44" s="50">
        <f t="shared" si="16"/>
        <v>65.79925650557621</v>
      </c>
    </row>
    <row r="45" spans="1:29" ht="12.75">
      <c r="A45" s="32"/>
      <c r="B45" s="33">
        <v>1993</v>
      </c>
      <c r="C45" s="32"/>
      <c r="D45" s="30">
        <f t="shared" si="5"/>
        <v>45.497630331753555</v>
      </c>
      <c r="E45" s="30">
        <f t="shared" si="12"/>
        <v>61.01895734597157</v>
      </c>
      <c r="F45" s="30">
        <f t="shared" si="13"/>
        <v>63.270142180094794</v>
      </c>
      <c r="I45" s="24">
        <v>1993</v>
      </c>
      <c r="J45" s="18"/>
      <c r="K45" s="27" t="s">
        <v>20</v>
      </c>
      <c r="L45" s="18"/>
      <c r="M45" s="28">
        <f t="shared" si="6"/>
        <v>84.00473933649289</v>
      </c>
      <c r="N45" s="18"/>
      <c r="O45" s="28">
        <f t="shared" si="7"/>
        <v>71.09004739336493</v>
      </c>
      <c r="P45" s="18"/>
      <c r="Q45" s="28">
        <f t="shared" si="8"/>
        <v>66.58767772511848</v>
      </c>
      <c r="R45" s="18"/>
      <c r="S45" s="28">
        <f t="shared" si="9"/>
        <v>20.023696682464458</v>
      </c>
      <c r="T45" s="18"/>
      <c r="U45" s="28">
        <f t="shared" si="10"/>
        <v>0.9478672985781991</v>
      </c>
      <c r="V45" s="18"/>
      <c r="W45" s="47">
        <f t="shared" si="14"/>
        <v>45.497630331753555</v>
      </c>
      <c r="X45" s="47">
        <f t="shared" si="11"/>
        <v>34.11458333333333</v>
      </c>
      <c r="Y45" s="47">
        <f t="shared" si="11"/>
        <v>3.6893203883495143</v>
      </c>
      <c r="Z45" s="48">
        <f t="shared" si="15"/>
        <v>83.3015340534364</v>
      </c>
      <c r="AA45" s="49"/>
      <c r="AB45" s="49"/>
      <c r="AC45" s="50">
        <f t="shared" si="16"/>
        <v>63.270142180094794</v>
      </c>
    </row>
    <row r="46" spans="1:29" ht="12.75">
      <c r="A46" s="32"/>
      <c r="B46" s="33">
        <v>1994</v>
      </c>
      <c r="C46" s="32"/>
      <c r="D46" s="30">
        <f t="shared" si="5"/>
        <v>40.243902439024396</v>
      </c>
      <c r="E46" s="30">
        <f t="shared" si="12"/>
        <v>53.90243902439025</v>
      </c>
      <c r="F46" s="30">
        <f t="shared" si="13"/>
        <v>56.09756097560976</v>
      </c>
      <c r="I46" s="24">
        <v>1994</v>
      </c>
      <c r="J46" s="18"/>
      <c r="K46" s="27" t="s">
        <v>20</v>
      </c>
      <c r="L46" s="18"/>
      <c r="M46" s="28">
        <f t="shared" si="6"/>
        <v>79.14634146341464</v>
      </c>
      <c r="N46" s="18"/>
      <c r="O46" s="28">
        <f t="shared" si="7"/>
        <v>67.4390243902439</v>
      </c>
      <c r="P46" s="18"/>
      <c r="Q46" s="28">
        <f t="shared" si="8"/>
        <v>61.58536585365854</v>
      </c>
      <c r="R46" s="18"/>
      <c r="S46" s="28">
        <f t="shared" si="9"/>
        <v>19.26829268292683</v>
      </c>
      <c r="T46" s="18"/>
      <c r="U46" s="28">
        <f t="shared" si="10"/>
        <v>0.975609756097561</v>
      </c>
      <c r="V46" s="18"/>
      <c r="W46" s="47">
        <f t="shared" si="14"/>
        <v>40.243902439024396</v>
      </c>
      <c r="X46" s="47">
        <f t="shared" si="11"/>
        <v>33.939393939393945</v>
      </c>
      <c r="Y46" s="47">
        <f t="shared" si="11"/>
        <v>4.072398190045249</v>
      </c>
      <c r="Z46" s="48">
        <f t="shared" si="15"/>
        <v>78.25569456846358</v>
      </c>
      <c r="AA46" s="49"/>
      <c r="AB46" s="49"/>
      <c r="AC46" s="50">
        <f t="shared" si="16"/>
        <v>56.09756097560976</v>
      </c>
    </row>
    <row r="47" spans="1:29" ht="12.75">
      <c r="A47" s="32"/>
      <c r="B47" s="33">
        <v>1995</v>
      </c>
      <c r="C47" s="32"/>
      <c r="D47" s="30">
        <f t="shared" si="5"/>
        <v>48.30011723329425</v>
      </c>
      <c r="E47" s="30">
        <f t="shared" si="12"/>
        <v>60.492379835873386</v>
      </c>
      <c r="F47" s="30">
        <f t="shared" si="13"/>
        <v>62.71981242672919</v>
      </c>
      <c r="I47" s="24">
        <v>1995</v>
      </c>
      <c r="J47" s="18"/>
      <c r="K47" s="27" t="s">
        <v>20</v>
      </c>
      <c r="L47" s="18"/>
      <c r="M47" s="28">
        <f t="shared" si="6"/>
        <v>80.77373974208675</v>
      </c>
      <c r="N47" s="18"/>
      <c r="O47" s="28">
        <f t="shared" si="7"/>
        <v>72.68464243845251</v>
      </c>
      <c r="P47" s="18"/>
      <c r="Q47" s="28">
        <f t="shared" si="8"/>
        <v>67.99531066822978</v>
      </c>
      <c r="R47" s="18"/>
      <c r="S47" s="28">
        <f t="shared" si="9"/>
        <v>14.1852286049238</v>
      </c>
      <c r="T47" s="18"/>
      <c r="U47" s="28">
        <f t="shared" si="10"/>
        <v>2.813599062133646</v>
      </c>
      <c r="V47" s="18"/>
      <c r="W47" s="47">
        <f t="shared" si="14"/>
        <v>48.30011723329425</v>
      </c>
      <c r="X47" s="47">
        <f t="shared" si="11"/>
        <v>25.24271844660194</v>
      </c>
      <c r="Y47" s="47">
        <f t="shared" si="11"/>
        <v>3.6821705426356592</v>
      </c>
      <c r="Z47" s="48">
        <f t="shared" si="15"/>
        <v>77.22500622253186</v>
      </c>
      <c r="AA47" s="49"/>
      <c r="AB47" s="49"/>
      <c r="AC47" s="50">
        <f t="shared" si="16"/>
        <v>62.71981242672919</v>
      </c>
    </row>
    <row r="48" spans="1:29" ht="12.75">
      <c r="A48" s="32"/>
      <c r="B48" s="33">
        <v>1996</v>
      </c>
      <c r="C48" s="32"/>
      <c r="D48" s="30">
        <f t="shared" si="5"/>
        <v>43.50348027842227</v>
      </c>
      <c r="E48" s="30">
        <f t="shared" si="12"/>
        <v>56.03248259860789</v>
      </c>
      <c r="F48" s="30">
        <f t="shared" si="13"/>
        <v>57.65661252900232</v>
      </c>
      <c r="I48" s="24">
        <v>1996</v>
      </c>
      <c r="J48" s="18"/>
      <c r="K48" s="27" t="s">
        <v>20</v>
      </c>
      <c r="L48" s="18"/>
      <c r="M48" s="28">
        <f t="shared" si="6"/>
        <v>76.5661252900232</v>
      </c>
      <c r="N48" s="18"/>
      <c r="O48" s="28">
        <f t="shared" si="7"/>
        <v>68.67749419953596</v>
      </c>
      <c r="P48" s="18"/>
      <c r="Q48" s="28">
        <f t="shared" si="8"/>
        <v>64.03712296983758</v>
      </c>
      <c r="R48" s="18"/>
      <c r="S48" s="28">
        <f t="shared" si="9"/>
        <v>14.965197215777263</v>
      </c>
      <c r="T48" s="18"/>
      <c r="U48" s="28">
        <f t="shared" si="10"/>
        <v>14.965197215777263</v>
      </c>
      <c r="V48" s="18"/>
      <c r="W48" s="47">
        <f t="shared" si="14"/>
        <v>43.50348027842227</v>
      </c>
      <c r="X48" s="47">
        <f t="shared" si="11"/>
        <v>28.799999999999997</v>
      </c>
      <c r="Y48" s="47">
        <f t="shared" si="11"/>
        <v>2.898550724637681</v>
      </c>
      <c r="Z48" s="48">
        <f t="shared" si="15"/>
        <v>75.20203100305996</v>
      </c>
      <c r="AA48" s="49"/>
      <c r="AB48" s="49"/>
      <c r="AC48" s="50">
        <f t="shared" si="16"/>
        <v>57.65661252900232</v>
      </c>
    </row>
    <row r="49" spans="1:29" ht="12.75">
      <c r="A49" s="32"/>
      <c r="B49" s="33">
        <v>1997</v>
      </c>
      <c r="C49" s="32"/>
      <c r="D49" s="30">
        <f t="shared" si="5"/>
        <v>45.111111111111114</v>
      </c>
      <c r="E49" s="30">
        <f t="shared" si="12"/>
        <v>60.44444444444444</v>
      </c>
      <c r="F49" s="30">
        <f t="shared" si="13"/>
        <v>62</v>
      </c>
      <c r="I49" s="24">
        <v>1997</v>
      </c>
      <c r="J49" s="18"/>
      <c r="K49" s="27" t="s">
        <v>20</v>
      </c>
      <c r="L49" s="18"/>
      <c r="M49" s="28">
        <f t="shared" si="6"/>
        <v>80.66666666666666</v>
      </c>
      <c r="N49" s="18"/>
      <c r="O49" s="28">
        <f t="shared" si="7"/>
        <v>72.44444444444444</v>
      </c>
      <c r="P49" s="18"/>
      <c r="Q49" s="28">
        <f t="shared" si="8"/>
        <v>66.22222222222223</v>
      </c>
      <c r="R49" s="18"/>
      <c r="S49" s="29" t="s">
        <v>19</v>
      </c>
      <c r="T49" s="18"/>
      <c r="U49" s="28">
        <f t="shared" si="10"/>
        <v>66.22222222222223</v>
      </c>
      <c r="V49" s="18"/>
      <c r="W49" s="47">
        <f t="shared" si="14"/>
        <v>45.111111111111114</v>
      </c>
      <c r="X49" s="47">
        <f t="shared" si="11"/>
        <v>33.99014778325123</v>
      </c>
      <c r="Y49" s="47">
        <f t="shared" si="11"/>
        <v>2.5735294117647056</v>
      </c>
      <c r="Z49" s="48">
        <f t="shared" si="15"/>
        <v>81.67478830612706</v>
      </c>
      <c r="AA49" s="49"/>
      <c r="AB49" s="49"/>
      <c r="AC49" s="50">
        <f t="shared" si="16"/>
        <v>62</v>
      </c>
    </row>
    <row r="50" spans="1:29" ht="12.75">
      <c r="A50" s="32"/>
      <c r="B50" s="37">
        <v>1998</v>
      </c>
      <c r="D50" s="30">
        <f t="shared" si="5"/>
        <v>45.96527068437181</v>
      </c>
      <c r="E50" s="30">
        <f t="shared" si="12"/>
        <v>61.695607763023496</v>
      </c>
      <c r="F50" s="30">
        <f t="shared" si="13"/>
        <v>64.75995914198161</v>
      </c>
      <c r="I50" s="24">
        <v>1998</v>
      </c>
      <c r="J50" s="18"/>
      <c r="K50" s="27" t="s">
        <v>20</v>
      </c>
      <c r="L50" s="18"/>
      <c r="M50" s="28">
        <f t="shared" si="6"/>
        <v>81.10316649642493</v>
      </c>
      <c r="N50" s="18"/>
      <c r="O50" s="28">
        <f t="shared" si="7"/>
        <v>71.0929519918284</v>
      </c>
      <c r="P50" s="18"/>
      <c r="Q50" s="29" t="s">
        <v>19</v>
      </c>
      <c r="R50" s="18"/>
      <c r="S50" s="29" t="s">
        <v>19</v>
      </c>
      <c r="T50" s="18"/>
      <c r="U50" s="28">
        <f t="shared" si="10"/>
        <v>71.0929519918284</v>
      </c>
      <c r="V50" s="18"/>
      <c r="W50" s="47">
        <f t="shared" si="14"/>
        <v>45.96527068437181</v>
      </c>
      <c r="X50" s="47">
        <f t="shared" si="11"/>
        <v>34.22222222222222</v>
      </c>
      <c r="Y50" s="47">
        <f t="shared" si="11"/>
        <v>4.966887417218543</v>
      </c>
      <c r="Z50" s="48">
        <f t="shared" si="15"/>
        <v>85.15438032381257</v>
      </c>
      <c r="AA50" s="49"/>
      <c r="AB50" s="49"/>
      <c r="AC50" s="50">
        <f t="shared" si="16"/>
        <v>64.75995914198161</v>
      </c>
    </row>
    <row r="51" spans="1:29" ht="12.75">
      <c r="A51" s="32"/>
      <c r="B51" s="37">
        <v>1999</v>
      </c>
      <c r="D51" s="30">
        <f t="shared" si="5"/>
        <v>50.45135406218656</v>
      </c>
      <c r="E51" s="30">
        <f t="shared" si="12"/>
        <v>62.78836509528586</v>
      </c>
      <c r="F51" s="79" t="s">
        <v>33</v>
      </c>
      <c r="I51" s="24">
        <v>1999</v>
      </c>
      <c r="J51" s="18"/>
      <c r="K51" s="27"/>
      <c r="L51" s="18"/>
      <c r="M51" s="28"/>
      <c r="N51" s="18"/>
      <c r="O51" s="28"/>
      <c r="P51" s="18"/>
      <c r="Q51" s="29"/>
      <c r="R51" s="18"/>
      <c r="S51" s="29"/>
      <c r="T51" s="18"/>
      <c r="U51" s="28"/>
      <c r="V51" s="18"/>
      <c r="W51" s="47">
        <f t="shared" si="14"/>
        <v>50.45135406218656</v>
      </c>
      <c r="X51" s="47">
        <f t="shared" si="11"/>
        <v>24.45328031809145</v>
      </c>
      <c r="Y51" s="80" t="s">
        <v>34</v>
      </c>
      <c r="Z51" s="48">
        <f t="shared" si="15"/>
        <v>74.90463438027801</v>
      </c>
      <c r="AA51" s="49"/>
      <c r="AB51" s="49"/>
      <c r="AC51" s="80" t="s">
        <v>34</v>
      </c>
    </row>
    <row r="52" spans="1:29" ht="12.75">
      <c r="A52" s="32"/>
      <c r="B52" s="37">
        <v>2000</v>
      </c>
      <c r="D52" s="30">
        <f t="shared" si="5"/>
        <v>48.628691983122366</v>
      </c>
      <c r="E52" s="79" t="s">
        <v>33</v>
      </c>
      <c r="F52" s="79" t="s">
        <v>33</v>
      </c>
      <c r="I52" s="24">
        <v>2000</v>
      </c>
      <c r="J52" s="18"/>
      <c r="K52" s="27"/>
      <c r="L52" s="18"/>
      <c r="M52" s="28"/>
      <c r="N52" s="18"/>
      <c r="O52" s="28"/>
      <c r="P52" s="18"/>
      <c r="Q52" s="29"/>
      <c r="R52" s="18"/>
      <c r="S52" s="29"/>
      <c r="T52" s="18"/>
      <c r="U52" s="28"/>
      <c r="V52" s="18"/>
      <c r="W52" s="47">
        <f t="shared" si="14"/>
        <v>48.628691983122366</v>
      </c>
      <c r="X52" s="80" t="s">
        <v>34</v>
      </c>
      <c r="Y52" s="80" t="s">
        <v>34</v>
      </c>
      <c r="Z52" s="48">
        <f t="shared" si="15"/>
        <v>48.628691983122366</v>
      </c>
      <c r="AA52" s="49"/>
      <c r="AB52" s="49"/>
      <c r="AC52" s="80" t="s">
        <v>34</v>
      </c>
    </row>
    <row r="53" spans="1:29" ht="12.75">
      <c r="A53" s="32"/>
      <c r="B53" s="37">
        <v>2001</v>
      </c>
      <c r="D53" s="79" t="s">
        <v>33</v>
      </c>
      <c r="E53" s="79" t="s">
        <v>33</v>
      </c>
      <c r="F53" s="79" t="s">
        <v>33</v>
      </c>
      <c r="I53" s="24"/>
      <c r="J53" s="18"/>
      <c r="K53" s="27"/>
      <c r="L53" s="18"/>
      <c r="M53" s="28"/>
      <c r="N53" s="18"/>
      <c r="O53" s="28"/>
      <c r="P53" s="18"/>
      <c r="Q53" s="29"/>
      <c r="R53" s="18"/>
      <c r="S53" s="29"/>
      <c r="T53" s="18"/>
      <c r="U53" s="28"/>
      <c r="V53" s="18"/>
      <c r="W53" s="80" t="s">
        <v>34</v>
      </c>
      <c r="X53" s="80" t="s">
        <v>34</v>
      </c>
      <c r="Y53" s="80" t="s">
        <v>34</v>
      </c>
      <c r="Z53" s="48">
        <f t="shared" si="15"/>
        <v>0</v>
      </c>
      <c r="AA53" s="49"/>
      <c r="AB53" s="49"/>
      <c r="AC53" s="50"/>
    </row>
    <row r="54" spans="1:29" ht="12.75">
      <c r="A54" s="32"/>
      <c r="B54" s="37">
        <v>2002</v>
      </c>
      <c r="D54" s="30" t="s">
        <v>19</v>
      </c>
      <c r="E54" s="30" t="s">
        <v>19</v>
      </c>
      <c r="F54" s="30" t="s">
        <v>19</v>
      </c>
      <c r="I54" s="24"/>
      <c r="J54" s="18"/>
      <c r="K54" s="27"/>
      <c r="L54" s="18"/>
      <c r="M54" s="28"/>
      <c r="N54" s="18"/>
      <c r="O54" s="28"/>
      <c r="P54" s="18"/>
      <c r="Q54" s="29"/>
      <c r="R54" s="18"/>
      <c r="S54" s="29"/>
      <c r="T54" s="18"/>
      <c r="U54" s="28"/>
      <c r="V54" s="18"/>
      <c r="W54" s="47"/>
      <c r="X54" s="47"/>
      <c r="Y54" s="49"/>
      <c r="Z54" s="48"/>
      <c r="AA54" s="49"/>
      <c r="AB54" s="49"/>
      <c r="AC54" s="50"/>
    </row>
    <row r="55" spans="1:29" ht="12.75">
      <c r="A55" s="32"/>
      <c r="B55" s="37"/>
      <c r="D55" s="30"/>
      <c r="I55" s="24"/>
      <c r="J55" s="18"/>
      <c r="K55" s="27"/>
      <c r="L55" s="18"/>
      <c r="M55" s="28"/>
      <c r="N55" s="18"/>
      <c r="O55" s="28"/>
      <c r="P55" s="18"/>
      <c r="Q55" s="29"/>
      <c r="R55" s="18"/>
      <c r="S55" s="29"/>
      <c r="T55" s="18"/>
      <c r="U55" s="28"/>
      <c r="V55" s="18"/>
      <c r="W55" s="47"/>
      <c r="X55" s="47"/>
      <c r="Y55" s="49"/>
      <c r="Z55" s="48"/>
      <c r="AA55" s="49"/>
      <c r="AB55" s="49"/>
      <c r="AC55" s="50"/>
    </row>
    <row r="56" spans="1:29" ht="12.75">
      <c r="A56" s="32"/>
      <c r="B56" s="37"/>
      <c r="D56" s="30"/>
      <c r="I56" s="24"/>
      <c r="J56" s="18"/>
      <c r="K56" s="27"/>
      <c r="L56" s="18"/>
      <c r="M56" s="28"/>
      <c r="N56" s="18"/>
      <c r="O56" s="28"/>
      <c r="P56" s="18"/>
      <c r="Q56" s="29"/>
      <c r="R56" s="18"/>
      <c r="S56" s="29"/>
      <c r="T56" s="18"/>
      <c r="U56" s="28"/>
      <c r="V56" s="18"/>
      <c r="W56" s="47"/>
      <c r="X56" s="47"/>
      <c r="Y56" s="49"/>
      <c r="Z56" s="48"/>
      <c r="AA56" s="49"/>
      <c r="AB56" s="49"/>
      <c r="AC56" s="50"/>
    </row>
    <row r="57" spans="1:29" ht="12.75">
      <c r="A57" s="32"/>
      <c r="I57" s="24" t="s">
        <v>19</v>
      </c>
      <c r="J57" s="18"/>
      <c r="K57" s="27" t="s">
        <v>20</v>
      </c>
      <c r="L57" s="18"/>
      <c r="M57" s="28">
        <f>M25/K25*100</f>
        <v>79.839518555667</v>
      </c>
      <c r="N57" s="18"/>
      <c r="O57" s="29" t="s">
        <v>19</v>
      </c>
      <c r="P57" s="18"/>
      <c r="Q57" s="29" t="s">
        <v>19</v>
      </c>
      <c r="R57" s="25" t="s">
        <v>19</v>
      </c>
      <c r="S57" s="29" t="s">
        <v>19</v>
      </c>
      <c r="T57" s="18"/>
      <c r="U57" s="28">
        <f>U25/K25*100</f>
        <v>79.839518555667</v>
      </c>
      <c r="V57" s="18"/>
      <c r="W57" s="47" t="s">
        <v>19</v>
      </c>
      <c r="X57" s="47" t="s">
        <v>19</v>
      </c>
      <c r="Y57" s="49"/>
      <c r="Z57" s="48">
        <f t="shared" si="15"/>
        <v>0</v>
      </c>
      <c r="AA57" s="49"/>
      <c r="AB57" s="49"/>
      <c r="AC57" s="50" t="s">
        <v>19</v>
      </c>
    </row>
    <row r="58" spans="1:29" ht="12.75">
      <c r="A58" s="32"/>
      <c r="B58" s="33" t="s">
        <v>29</v>
      </c>
      <c r="C58" s="32"/>
      <c r="W58" s="45"/>
      <c r="X58" s="45"/>
      <c r="Y58" s="45"/>
      <c r="Z58" s="45"/>
      <c r="AA58" s="45"/>
      <c r="AB58" s="45"/>
      <c r="AC58" s="45"/>
    </row>
    <row r="59" spans="1:6" ht="12.75">
      <c r="A59" s="32"/>
      <c r="D59" t="s">
        <v>25</v>
      </c>
      <c r="E59" t="s">
        <v>25</v>
      </c>
      <c r="F59" t="s">
        <v>25</v>
      </c>
    </row>
    <row r="60" spans="1:29" ht="12.75">
      <c r="A60" s="32"/>
      <c r="B60" s="32"/>
      <c r="C60" s="32"/>
      <c r="D60" t="s">
        <v>26</v>
      </c>
      <c r="E60" t="s">
        <v>27</v>
      </c>
      <c r="F60" t="s">
        <v>28</v>
      </c>
      <c r="I60" s="15" t="s">
        <v>11</v>
      </c>
      <c r="J60" s="16"/>
      <c r="K60" s="17" t="s">
        <v>12</v>
      </c>
      <c r="L60" s="20"/>
      <c r="M60" s="19" t="s">
        <v>13</v>
      </c>
      <c r="N60" s="20"/>
      <c r="O60" s="17" t="s">
        <v>13</v>
      </c>
      <c r="P60" s="20"/>
      <c r="Q60" s="17" t="s">
        <v>13</v>
      </c>
      <c r="R60" s="20"/>
      <c r="S60" s="17" t="s">
        <v>13</v>
      </c>
      <c r="T60" s="16"/>
      <c r="U60" s="17" t="s">
        <v>14</v>
      </c>
      <c r="V60" s="26"/>
      <c r="W60" s="17" t="s">
        <v>15</v>
      </c>
      <c r="X60" s="17" t="s">
        <v>16</v>
      </c>
      <c r="Y60" s="17" t="s">
        <v>17</v>
      </c>
      <c r="Z60" s="44"/>
      <c r="AA60" s="17" t="s">
        <v>18</v>
      </c>
      <c r="AB60" s="44"/>
      <c r="AC60" s="21" t="s">
        <v>12</v>
      </c>
    </row>
    <row r="61" spans="2:3" ht="12.75">
      <c r="B61" s="32"/>
      <c r="C61" s="32"/>
    </row>
    <row r="62" spans="2:25" ht="12.75">
      <c r="B62" s="33" t="s">
        <v>19</v>
      </c>
      <c r="C62" s="24">
        <v>1988</v>
      </c>
      <c r="D62" s="38" t="s">
        <v>30</v>
      </c>
      <c r="E62" s="38" t="s">
        <v>30</v>
      </c>
      <c r="F62" s="38" t="s">
        <v>30</v>
      </c>
      <c r="I62" s="52">
        <v>1988</v>
      </c>
      <c r="J62" s="89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90">
        <f>W40</f>
        <v>46.346346346346344</v>
      </c>
      <c r="X62" s="90">
        <f>W40+X40</f>
        <v>81.7675126530418</v>
      </c>
      <c r="Y62" s="90">
        <f>Z40</f>
        <v>87.03067054777864</v>
      </c>
    </row>
    <row r="63" spans="2:25" ht="12.75">
      <c r="B63" s="33">
        <v>1989</v>
      </c>
      <c r="C63" s="24">
        <v>1989</v>
      </c>
      <c r="D63" s="38" t="s">
        <v>30</v>
      </c>
      <c r="E63" s="38" t="s">
        <v>30</v>
      </c>
      <c r="F63" s="38" t="s">
        <v>30</v>
      </c>
      <c r="I63" s="52">
        <v>1989</v>
      </c>
      <c r="J63" s="89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90">
        <f>W41</f>
        <v>50.56947608200456</v>
      </c>
      <c r="X63" s="90">
        <f>W41+X41</f>
        <v>89.08298959551809</v>
      </c>
      <c r="Y63" s="90">
        <f>Z41</f>
        <v>91.68461561177824</v>
      </c>
    </row>
    <row r="64" spans="2:25" ht="12.75">
      <c r="B64" s="33">
        <v>1990</v>
      </c>
      <c r="C64" s="24">
        <v>1990</v>
      </c>
      <c r="D64" s="34">
        <v>0.468</v>
      </c>
      <c r="E64" s="34">
        <v>0.639</v>
      </c>
      <c r="F64" s="34">
        <v>0.665</v>
      </c>
      <c r="I64" s="52">
        <v>1990</v>
      </c>
      <c r="J64" s="89">
        <f>46.8+17.1+2.5</f>
        <v>66.4</v>
      </c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90">
        <f>W42</f>
        <v>46.835443037974684</v>
      </c>
      <c r="X64" s="90">
        <f>W42+X42</f>
        <v>83.32192952446117</v>
      </c>
      <c r="Y64" s="90">
        <f>Z42</f>
        <v>87.28232556406513</v>
      </c>
    </row>
    <row r="65" spans="1:27" ht="12.75">
      <c r="A65" s="40"/>
      <c r="B65" s="41">
        <v>1991</v>
      </c>
      <c r="C65" s="42">
        <v>1991</v>
      </c>
      <c r="D65" s="43">
        <v>0.49</v>
      </c>
      <c r="E65" s="43">
        <v>0.646</v>
      </c>
      <c r="F65" s="43">
        <v>0.67</v>
      </c>
      <c r="G65" s="40"/>
      <c r="H65" s="40"/>
      <c r="I65" s="54">
        <v>1991</v>
      </c>
      <c r="J65" s="91">
        <f>47.2+16.4+2.2</f>
        <v>65.8</v>
      </c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92">
        <f>W43</f>
        <v>48.95104895104895</v>
      </c>
      <c r="X65" s="92">
        <f>W43+X43</f>
        <v>80.85581085581086</v>
      </c>
      <c r="Y65" s="92">
        <f>Z43</f>
        <v>84.64642457422241</v>
      </c>
      <c r="Z65" s="40"/>
      <c r="AA65" s="40"/>
    </row>
    <row r="66" spans="1:34" ht="12.75">
      <c r="A66" s="40"/>
      <c r="B66" s="41">
        <v>1992</v>
      </c>
      <c r="C66" s="42">
        <v>1992</v>
      </c>
      <c r="D66" s="43">
        <v>0.472</v>
      </c>
      <c r="E66" s="43">
        <v>0.636</v>
      </c>
      <c r="F66" s="43">
        <v>0.658</v>
      </c>
      <c r="G66" s="40"/>
      <c r="H66" s="40"/>
      <c r="I66" s="54">
        <v>1992</v>
      </c>
      <c r="J66" s="91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92">
        <f>+D44</f>
        <v>47.21189591078067</v>
      </c>
      <c r="X66" s="92">
        <f>+E44</f>
        <v>63.56877323420075</v>
      </c>
      <c r="Y66" s="92">
        <f>+F44</f>
        <v>65.79925650557621</v>
      </c>
      <c r="Z66" s="40"/>
      <c r="AA66" s="40"/>
      <c r="AB66" s="40"/>
      <c r="AC66" s="40"/>
      <c r="AD66" s="40"/>
      <c r="AE66" s="40"/>
      <c r="AF66" s="40"/>
      <c r="AG66" s="40"/>
      <c r="AH66" s="40"/>
    </row>
    <row r="67" spans="1:29" ht="12.75">
      <c r="A67" s="40"/>
      <c r="B67" s="41">
        <v>1993</v>
      </c>
      <c r="C67" s="42">
        <v>1993</v>
      </c>
      <c r="D67" s="43">
        <v>0.455</v>
      </c>
      <c r="E67" s="43">
        <v>0.61</v>
      </c>
      <c r="F67" s="43">
        <v>0.633</v>
      </c>
      <c r="G67" s="40"/>
      <c r="H67" s="40"/>
      <c r="I67" s="54">
        <v>1993</v>
      </c>
      <c r="J67" s="91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92">
        <f>+D45</f>
        <v>45.497630331753555</v>
      </c>
      <c r="X67" s="92">
        <f>+E45</f>
        <v>61.01895734597157</v>
      </c>
      <c r="Y67" s="92">
        <f>+F45</f>
        <v>63.270142180094794</v>
      </c>
      <c r="Z67" s="40"/>
      <c r="AA67" s="40"/>
      <c r="AB67" s="40"/>
      <c r="AC67" s="40"/>
    </row>
    <row r="68" spans="2:25" ht="12.75">
      <c r="B68" s="33">
        <v>1994</v>
      </c>
      <c r="C68" s="24">
        <v>1994</v>
      </c>
      <c r="D68" s="34">
        <v>0.402</v>
      </c>
      <c r="E68" s="34">
        <v>0.539</v>
      </c>
      <c r="F68" s="34">
        <v>0.561</v>
      </c>
      <c r="I68" s="52">
        <v>1994</v>
      </c>
      <c r="J68" s="89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90">
        <f>+D46</f>
        <v>40.243902439024396</v>
      </c>
      <c r="X68" s="90">
        <f>+E46</f>
        <v>53.90243902439025</v>
      </c>
      <c r="Y68" s="90">
        <f>+F46</f>
        <v>56.09756097560976</v>
      </c>
    </row>
    <row r="69" spans="2:25" ht="12.75">
      <c r="B69" s="33">
        <v>1995</v>
      </c>
      <c r="C69" s="24">
        <v>1995</v>
      </c>
      <c r="D69" s="34">
        <v>0.483</v>
      </c>
      <c r="E69" s="34">
        <v>0.605</v>
      </c>
      <c r="F69" s="34">
        <v>0.627</v>
      </c>
      <c r="I69" s="52">
        <v>1995</v>
      </c>
      <c r="J69" s="89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90">
        <f>+D47</f>
        <v>48.30011723329425</v>
      </c>
      <c r="X69" s="90">
        <f>+E47</f>
        <v>60.492379835873386</v>
      </c>
      <c r="Y69" s="90">
        <f>+F47</f>
        <v>62.71981242672919</v>
      </c>
    </row>
    <row r="70" spans="2:25" ht="12.75">
      <c r="B70" s="33">
        <v>1996</v>
      </c>
      <c r="C70" s="24">
        <v>1996</v>
      </c>
      <c r="D70" s="34">
        <v>0.435</v>
      </c>
      <c r="E70" s="34">
        <v>0.56</v>
      </c>
      <c r="F70" s="34">
        <v>0.577</v>
      </c>
      <c r="I70" s="52">
        <v>1996</v>
      </c>
      <c r="J70" s="89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90">
        <f>+D48</f>
        <v>43.50348027842227</v>
      </c>
      <c r="X70" s="90">
        <f>+E48</f>
        <v>56.03248259860789</v>
      </c>
      <c r="Y70" s="90">
        <f>+F48</f>
        <v>57.65661252900232</v>
      </c>
    </row>
    <row r="71" spans="2:25" ht="12.75">
      <c r="B71" s="33">
        <v>1997</v>
      </c>
      <c r="C71" s="24">
        <v>1997</v>
      </c>
      <c r="D71" s="34">
        <v>0.451</v>
      </c>
      <c r="E71" s="39">
        <v>0.604</v>
      </c>
      <c r="F71" s="34">
        <v>0.62</v>
      </c>
      <c r="I71" s="52">
        <v>1997</v>
      </c>
      <c r="J71" s="89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90">
        <f>+D49</f>
        <v>45.111111111111114</v>
      </c>
      <c r="X71" s="90">
        <f>+E49</f>
        <v>60.44444444444444</v>
      </c>
      <c r="Y71" s="90">
        <f>+F49</f>
        <v>62</v>
      </c>
    </row>
    <row r="72" spans="2:25" ht="12.75">
      <c r="B72" s="37">
        <v>1998</v>
      </c>
      <c r="C72" s="24">
        <v>1998</v>
      </c>
      <c r="D72" s="39">
        <v>0.458</v>
      </c>
      <c r="E72" s="39">
        <v>0.61</v>
      </c>
      <c r="F72" s="39">
        <v>0.637</v>
      </c>
      <c r="I72" s="52">
        <v>1998</v>
      </c>
      <c r="J72" s="89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90">
        <v>45.8</v>
      </c>
      <c r="X72" s="90">
        <v>61</v>
      </c>
      <c r="Y72" s="90">
        <v>63.7</v>
      </c>
    </row>
    <row r="73" spans="2:25" ht="12.75">
      <c r="B73" s="37">
        <v>1999</v>
      </c>
      <c r="C73" s="24">
        <v>1999</v>
      </c>
      <c r="D73" s="39">
        <v>0.489</v>
      </c>
      <c r="E73" s="39">
        <v>0.608</v>
      </c>
      <c r="F73" s="39">
        <v>0.627</v>
      </c>
      <c r="I73" s="52">
        <v>1999</v>
      </c>
      <c r="J73" s="89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90">
        <v>48.9</v>
      </c>
      <c r="X73" s="90">
        <v>60.8</v>
      </c>
      <c r="Y73" s="90">
        <v>62.7</v>
      </c>
    </row>
    <row r="74" spans="2:25" ht="12.75">
      <c r="B74" s="37">
        <v>2000</v>
      </c>
      <c r="C74" s="24">
        <v>2000</v>
      </c>
      <c r="D74" s="39">
        <v>0.496</v>
      </c>
      <c r="E74" s="39">
        <v>0.623</v>
      </c>
      <c r="F74" s="39">
        <v>0.635</v>
      </c>
      <c r="I74" s="64">
        <v>2000</v>
      </c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90">
        <v>49.6</v>
      </c>
      <c r="X74" s="90">
        <v>62.3</v>
      </c>
      <c r="Y74" s="90">
        <v>63.5</v>
      </c>
    </row>
    <row r="75" spans="2:25" ht="12.75">
      <c r="B75" s="37">
        <v>2001</v>
      </c>
      <c r="C75" s="36">
        <v>2001</v>
      </c>
      <c r="D75" s="39">
        <v>0.485</v>
      </c>
      <c r="E75" s="39">
        <v>0.609</v>
      </c>
      <c r="I75" s="64">
        <v>2001</v>
      </c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90">
        <v>48.5</v>
      </c>
      <c r="X75" s="90">
        <v>60.9</v>
      </c>
      <c r="Y75" s="90" t="s">
        <v>19</v>
      </c>
    </row>
    <row r="76" spans="2:25" ht="12.75">
      <c r="B76" s="37">
        <v>2002</v>
      </c>
      <c r="C76" s="36">
        <v>2002</v>
      </c>
      <c r="D76" s="39">
        <v>0.457</v>
      </c>
      <c r="I76" s="64">
        <v>2002</v>
      </c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93">
        <v>45.7</v>
      </c>
      <c r="X76" s="53"/>
      <c r="Y76" s="5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2005-09-29T18:42:45Z</cp:lastPrinted>
  <dcterms:created xsi:type="dcterms:W3CDTF">2001-07-19T19:00:37Z</dcterms:created>
  <dcterms:modified xsi:type="dcterms:W3CDTF">2006-12-11T20:46:47Z</dcterms:modified>
  <cp:category/>
  <cp:version/>
  <cp:contentType/>
  <cp:contentStatus/>
</cp:coreProperties>
</file>