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chartsheets/sheet3.xml" ContentType="application/vnd.openxmlformats-officedocument.spreadsheetml.chartsheet+xml"/>
  <Override PartName="/xl/drawings/drawing4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chartsheets/sheet4.xml" ContentType="application/vnd.openxmlformats-officedocument.spreadsheetml.chartsheet+xml"/>
  <Override PartName="/xl/drawings/drawing5.xml" ContentType="application/vnd.openxmlformats-officedocument.drawing+xml"/>
  <Override PartName="/xl/chartsheets/sheet5.xml" ContentType="application/vnd.openxmlformats-officedocument.spreadsheetml.chartsheet+xml"/>
  <Override PartName="/xl/drawings/drawing6.xml" ContentType="application/vnd.openxmlformats-officedocument.drawing+xml"/>
  <Override PartName="/xl/worksheets/sheet11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0" yWindow="65521" windowWidth="3975" windowHeight="6540" tabRatio="758" firstSheet="7" activeTab="10"/>
  </bookViews>
  <sheets>
    <sheet name="NYS Counties" sheetId="1" r:id="rId1"/>
    <sheet name="Other States" sheetId="2" r:id="rId2"/>
    <sheet name="Foreign" sheetId="3" r:id="rId3"/>
    <sheet name="Summary" sheetId="4" r:id="rId4"/>
    <sheet name="ctny-freq" sheetId="5" r:id="rId5"/>
    <sheet name="state-freq" sheetId="6" r:id="rId6"/>
    <sheet name="foreign-freq" sheetId="7" r:id="rId7"/>
    <sheet name="region graph-perc" sheetId="8" r:id="rId8"/>
    <sheet name="Sheet1" sheetId="9" r:id="rId9"/>
    <sheet name="&gt;&gt;region graph-head" sheetId="10" r:id="rId10"/>
    <sheet name="Chart1" sheetId="11" r:id="rId11"/>
    <sheet name="Sheet2" sheetId="12" r:id="rId12"/>
    <sheet name="region graph data" sheetId="13" r:id="rId13"/>
    <sheet name="&gt;&gt;Cnty graph-head" sheetId="14" r:id="rId14"/>
    <sheet name="Cnty graph-perc" sheetId="15" r:id="rId15"/>
    <sheet name="Cnty graph data" sheetId="16" r:id="rId16"/>
  </sheets>
  <externalReferences>
    <externalReference r:id="rId19"/>
  </externalReferences>
  <definedNames/>
  <calcPr fullCalcOnLoad="1" iterate="1" iterateCount="1" iterateDelta="0.001"/>
</workbook>
</file>

<file path=xl/sharedStrings.xml><?xml version="1.0" encoding="utf-8"?>
<sst xmlns="http://schemas.openxmlformats.org/spreadsheetml/2006/main" count="424" uniqueCount="138">
  <si>
    <t>REGION</t>
  </si>
  <si>
    <t>COUNTY</t>
  </si>
  <si>
    <t>FREQUENCY</t>
  </si>
  <si>
    <t>PERCENT</t>
  </si>
  <si>
    <t>NEW  YORK  STATE  COUNTIES</t>
  </si>
  <si>
    <t>Albany</t>
  </si>
  <si>
    <t>Allegany</t>
  </si>
  <si>
    <t>Bronx</t>
  </si>
  <si>
    <t>Broome</t>
  </si>
  <si>
    <t>Cattaraugus</t>
  </si>
  <si>
    <t>Cayuga</t>
  </si>
  <si>
    <t>Chautauqua</t>
  </si>
  <si>
    <t>Chemung</t>
  </si>
  <si>
    <t>Chenango</t>
  </si>
  <si>
    <t>Clinton</t>
  </si>
  <si>
    <t>Columbia</t>
  </si>
  <si>
    <t>Cortland</t>
  </si>
  <si>
    <t>Delaware</t>
  </si>
  <si>
    <t>Dutchess</t>
  </si>
  <si>
    <t>Erie</t>
  </si>
  <si>
    <t>Essex</t>
  </si>
  <si>
    <t>Franklin</t>
  </si>
  <si>
    <t>Fulton</t>
  </si>
  <si>
    <t>Genesee</t>
  </si>
  <si>
    <t>Greene</t>
  </si>
  <si>
    <t>Herkimer</t>
  </si>
  <si>
    <t>Jefferson</t>
  </si>
  <si>
    <t>Kings</t>
  </si>
  <si>
    <t>Lewis</t>
  </si>
  <si>
    <t>Livingston</t>
  </si>
  <si>
    <t>Madison</t>
  </si>
  <si>
    <t>Monroe</t>
  </si>
  <si>
    <t>Montgomery</t>
  </si>
  <si>
    <t>Nassau</t>
  </si>
  <si>
    <t>New York</t>
  </si>
  <si>
    <t>Niagara</t>
  </si>
  <si>
    <t>Oneida</t>
  </si>
  <si>
    <t>Onondaga</t>
  </si>
  <si>
    <t>Ontario</t>
  </si>
  <si>
    <t>Orange</t>
  </si>
  <si>
    <t>Orleans</t>
  </si>
  <si>
    <t>Oswego</t>
  </si>
  <si>
    <t>Otsego</t>
  </si>
  <si>
    <t>Putnam</t>
  </si>
  <si>
    <t>Queens</t>
  </si>
  <si>
    <t>Rensselaer</t>
  </si>
  <si>
    <t>Richmond</t>
  </si>
  <si>
    <t>Rockland</t>
  </si>
  <si>
    <t>Saratoga</t>
  </si>
  <si>
    <t>Schenectady</t>
  </si>
  <si>
    <t>Schoharie</t>
  </si>
  <si>
    <t>Schuyler</t>
  </si>
  <si>
    <t>Seneca</t>
  </si>
  <si>
    <t>St Lawrence</t>
  </si>
  <si>
    <t xml:space="preserve">Steuben </t>
  </si>
  <si>
    <t>Suffolk</t>
  </si>
  <si>
    <t>Sullivan</t>
  </si>
  <si>
    <t>Tioga</t>
  </si>
  <si>
    <t>Tompkins</t>
  </si>
  <si>
    <t>Ulster</t>
  </si>
  <si>
    <t>Warren</t>
  </si>
  <si>
    <t>Washington</t>
  </si>
  <si>
    <t>Wayne</t>
  </si>
  <si>
    <t>Westchester</t>
  </si>
  <si>
    <t>Wyoming</t>
  </si>
  <si>
    <t>Yates</t>
  </si>
  <si>
    <t>Total:</t>
  </si>
  <si>
    <t>Upper-Hudson</t>
  </si>
  <si>
    <t xml:space="preserve">Southern Tier West </t>
  </si>
  <si>
    <t>New York City</t>
  </si>
  <si>
    <t xml:space="preserve">Southern Tier East </t>
  </si>
  <si>
    <t>Central</t>
  </si>
  <si>
    <t>Southern Tier Cent</t>
  </si>
  <si>
    <t>L Champ-L George</t>
  </si>
  <si>
    <t>Mid-Hudson</t>
  </si>
  <si>
    <t>Western</t>
  </si>
  <si>
    <t>Black R-St Law</t>
  </si>
  <si>
    <t>Mohawk Valley</t>
  </si>
  <si>
    <t>Genesse-Finger L</t>
  </si>
  <si>
    <t>Nassau-Sufflok</t>
  </si>
  <si>
    <t>Genesee-Finger L</t>
  </si>
  <si>
    <t>OTHER  STATES</t>
  </si>
  <si>
    <t>STATE</t>
  </si>
  <si>
    <t>AK</t>
  </si>
  <si>
    <t>CA</t>
  </si>
  <si>
    <t>CO</t>
  </si>
  <si>
    <t>CT</t>
  </si>
  <si>
    <t>FL</t>
  </si>
  <si>
    <t>GA</t>
  </si>
  <si>
    <t>IL</t>
  </si>
  <si>
    <t>MA</t>
  </si>
  <si>
    <t>MD</t>
  </si>
  <si>
    <t>MI</t>
  </si>
  <si>
    <t>MN</t>
  </si>
  <si>
    <t>NH</t>
  </si>
  <si>
    <t>NJ</t>
  </si>
  <si>
    <t>NY</t>
  </si>
  <si>
    <t>OH</t>
  </si>
  <si>
    <t>OR</t>
  </si>
  <si>
    <t>PA</t>
  </si>
  <si>
    <t>RI</t>
  </si>
  <si>
    <t>SC</t>
  </si>
  <si>
    <t>TN</t>
  </si>
  <si>
    <t>VA</t>
  </si>
  <si>
    <t>VT</t>
  </si>
  <si>
    <t>WA</t>
  </si>
  <si>
    <t>WI</t>
  </si>
  <si>
    <t>FOREIGN  COUNTRIES</t>
  </si>
  <si>
    <t>COUNTRY</t>
  </si>
  <si>
    <t>Bahamas</t>
  </si>
  <si>
    <t>Canada</t>
  </si>
  <si>
    <t>China</t>
  </si>
  <si>
    <t>France</t>
  </si>
  <si>
    <t>Germany</t>
  </si>
  <si>
    <t>Japan</t>
  </si>
  <si>
    <t>SUMMARY</t>
  </si>
  <si>
    <t>New York State Counties</t>
  </si>
  <si>
    <t>Other States</t>
  </si>
  <si>
    <t>Foreign Countries</t>
  </si>
  <si>
    <t>Location</t>
  </si>
  <si>
    <t>Frequency Total</t>
  </si>
  <si>
    <t>Percent</t>
  </si>
  <si>
    <t xml:space="preserve">sort </t>
  </si>
  <si>
    <t>code</t>
  </si>
  <si>
    <t>sort</t>
  </si>
  <si>
    <t>county</t>
  </si>
  <si>
    <t>sum</t>
  </si>
  <si>
    <t>Undergraduate Students</t>
  </si>
  <si>
    <t>undergraduate students</t>
  </si>
  <si>
    <t>undergraduate</t>
  </si>
  <si>
    <t>(data as of September 19, 2001)</t>
  </si>
  <si>
    <t>*(includes NYS - without NYS would be 76)</t>
  </si>
  <si>
    <t>data as of September 19, 2001</t>
  </si>
  <si>
    <t xml:space="preserve"> </t>
  </si>
  <si>
    <t>Other NYS Counties</t>
  </si>
  <si>
    <t>Other NYS Regions</t>
  </si>
  <si>
    <t>Fall   2005</t>
  </si>
  <si>
    <t>Genesse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</si>
</sst>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000000"/>
    <numFmt numFmtId="167" formatCode="0.000000"/>
    <numFmt numFmtId="168" formatCode="0.00000"/>
    <numFmt numFmtId="169" formatCode="0.0000"/>
    <numFmt numFmtId="170" formatCode="0.000"/>
  </numFmts>
  <fonts count="17">
    <font>
      <sz val="10"/>
      <name val="Arial"/>
      <family val="0"/>
    </font>
    <font>
      <b/>
      <i/>
      <sz val="19"/>
      <name val="Book Antiqua"/>
      <family val="1"/>
    </font>
    <font>
      <b/>
      <i/>
      <sz val="18"/>
      <name val="Book Antiqua"/>
      <family val="1"/>
    </font>
    <font>
      <b/>
      <i/>
      <sz val="2"/>
      <name val="Book Antiqua"/>
      <family val="1"/>
    </font>
    <font>
      <sz val="1"/>
      <name val="Arial"/>
      <family val="0"/>
    </font>
    <font>
      <b/>
      <sz val="1"/>
      <name val="Arial"/>
      <family val="0"/>
    </font>
    <font>
      <b/>
      <sz val="10"/>
      <name val="Arial"/>
      <family val="0"/>
    </font>
    <font>
      <b/>
      <i/>
      <sz val="20"/>
      <name val="Book Antiqua"/>
      <family val="1"/>
    </font>
    <font>
      <sz val="11"/>
      <name val="Arial"/>
      <family val="0"/>
    </font>
    <font>
      <sz val="10.5"/>
      <name val="Arial"/>
      <family val="0"/>
    </font>
    <font>
      <sz val="14.75"/>
      <name val="Times New Roman"/>
      <family val="1"/>
    </font>
    <font>
      <sz val="15.75"/>
      <name val="Times New Roman"/>
      <family val="1"/>
    </font>
    <font>
      <sz val="16"/>
      <name val="Arial"/>
      <family val="2"/>
    </font>
    <font>
      <sz val="8"/>
      <name val="Arial"/>
      <family val="0"/>
    </font>
    <font>
      <b/>
      <i/>
      <sz val="15"/>
      <name val="Book Antiqua"/>
      <family val="1"/>
    </font>
    <font>
      <sz val="8.25"/>
      <name val="Arial"/>
      <family val="0"/>
    </font>
    <font>
      <sz val="11.5"/>
      <name val="Times New Roman"/>
      <family val="1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164" fontId="0" fillId="0" borderId="0" xfId="19" applyNumberFormat="1" applyAlignment="1">
      <alignment/>
    </xf>
    <xf numFmtId="10" fontId="0" fillId="0" borderId="0" xfId="19" applyNumberFormat="1" applyAlignment="1">
      <alignment/>
    </xf>
    <xf numFmtId="0" fontId="0" fillId="0" borderId="1" xfId="0" applyBorder="1" applyAlignment="1">
      <alignment horizontal="center"/>
    </xf>
    <xf numFmtId="10" fontId="0" fillId="0" borderId="0" xfId="19" applyNumberForma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164" fontId="0" fillId="0" borderId="0" xfId="19" applyNumberFormat="1" applyBorder="1" applyAlignment="1">
      <alignment/>
    </xf>
    <xf numFmtId="164" fontId="0" fillId="0" borderId="0" xfId="19" applyNumberForma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5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9" fontId="0" fillId="0" borderId="0" xfId="19" applyNumberFormat="1" applyAlignment="1">
      <alignment/>
    </xf>
    <xf numFmtId="164" fontId="0" fillId="0" borderId="0" xfId="19" applyNumberFormat="1" applyFont="1" applyAlignment="1">
      <alignment/>
    </xf>
    <xf numFmtId="9" fontId="0" fillId="0" borderId="0" xfId="19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chartsheet" Target="chartsheets/sheet1.xml" /><Relationship Id="rId9" Type="http://schemas.openxmlformats.org/officeDocument/2006/relationships/worksheet" Target="worksheets/sheet8.xml" /><Relationship Id="rId10" Type="http://schemas.openxmlformats.org/officeDocument/2006/relationships/chartsheet" Target="chartsheets/sheet2.xml" /><Relationship Id="rId11" Type="http://schemas.openxmlformats.org/officeDocument/2006/relationships/chartsheet" Target="chartsheets/sheet3.xml" /><Relationship Id="rId12" Type="http://schemas.openxmlformats.org/officeDocument/2006/relationships/worksheet" Target="worksheets/sheet9.xml" /><Relationship Id="rId13" Type="http://schemas.openxmlformats.org/officeDocument/2006/relationships/worksheet" Target="worksheets/sheet10.xml" /><Relationship Id="rId14" Type="http://schemas.openxmlformats.org/officeDocument/2006/relationships/chartsheet" Target="chartsheets/sheet4.xml" /><Relationship Id="rId15" Type="http://schemas.openxmlformats.org/officeDocument/2006/relationships/chartsheet" Target="chartsheets/sheet5.xml" /><Relationship Id="rId16" Type="http://schemas.openxmlformats.org/officeDocument/2006/relationships/worksheet" Target="worksheets/sheet11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/>
              <a:t>SOURCE  OF  UNDERGRADUATE  STUDENTS  
NYS  REGIONS,  FALL  2001 
 N=4819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'region graph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'region graph data'!#REF!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'region graph data'!#REF!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'region graph data'!#REF!</c:f>
              <c:numCache>
                <c:ptCount val="1"/>
                <c:pt idx="0">
                  <c:v>1</c:v>
                </c:pt>
              </c:numCache>
            </c:numRef>
          </c:val>
        </c:ser>
        <c:overlap val="100"/>
        <c:gapWidth val="50"/>
        <c:axId val="19489849"/>
        <c:axId val="41190914"/>
      </c:barChart>
      <c:catAx>
        <c:axId val="1948984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1190914"/>
        <c:crosses val="autoZero"/>
        <c:auto val="1"/>
        <c:lblOffset val="100"/>
        <c:noMultiLvlLbl val="0"/>
      </c:catAx>
      <c:valAx>
        <c:axId val="411909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948984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1" u="none" baseline="0"/>
              <a:t>SOURCE  OF  UNDERGRADUATE  STUDENTS   
NYS REGIONS,  FALL  2006
N=4877</a:t>
            </a:r>
          </a:p>
        </c:rich>
      </c:tx>
      <c:layout>
        <c:manualLayout>
          <c:xMode val="factor"/>
          <c:yMode val="factor"/>
          <c:x val="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2145"/>
          <c:w val="0.9775"/>
          <c:h val="0.718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'region graph data'!$E$5:$E$15</c:f>
              <c:strCache>
                <c:ptCount val="11"/>
                <c:pt idx="0">
                  <c:v>Other NYS Regions</c:v>
                </c:pt>
                <c:pt idx="1">
                  <c:v>New York City</c:v>
                </c:pt>
                <c:pt idx="2">
                  <c:v>Upper-Hudson</c:v>
                </c:pt>
                <c:pt idx="3">
                  <c:v>Southern Tier Cent</c:v>
                </c:pt>
                <c:pt idx="4">
                  <c:v>Southern Tier East </c:v>
                </c:pt>
                <c:pt idx="5">
                  <c:v>Mid-Hudson</c:v>
                </c:pt>
                <c:pt idx="6">
                  <c:v>Nassau-Sufflok</c:v>
                </c:pt>
                <c:pt idx="7">
                  <c:v>Central</c:v>
                </c:pt>
                <c:pt idx="8">
                  <c:v>Genesee-Finger L</c:v>
                </c:pt>
                <c:pt idx="9">
                  <c:v>Southern Tier West </c:v>
                </c:pt>
                <c:pt idx="10">
                  <c:v>Western</c:v>
                </c:pt>
              </c:strCache>
            </c:strRef>
          </c:cat>
          <c:val>
            <c:numRef>
              <c:f>'region graph data'!$F$5:$F$15</c:f>
              <c:numCache>
                <c:ptCount val="11"/>
              </c:numCache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'region graph data'!$E$5:$E$15</c:f>
              <c:strCache>
                <c:ptCount val="11"/>
                <c:pt idx="0">
                  <c:v>Other NYS Regions</c:v>
                </c:pt>
                <c:pt idx="1">
                  <c:v>New York City</c:v>
                </c:pt>
                <c:pt idx="2">
                  <c:v>Upper-Hudson</c:v>
                </c:pt>
                <c:pt idx="3">
                  <c:v>Southern Tier Cent</c:v>
                </c:pt>
                <c:pt idx="4">
                  <c:v>Southern Tier East </c:v>
                </c:pt>
                <c:pt idx="5">
                  <c:v>Mid-Hudson</c:v>
                </c:pt>
                <c:pt idx="6">
                  <c:v>Nassau-Sufflok</c:v>
                </c:pt>
                <c:pt idx="7">
                  <c:v>Central</c:v>
                </c:pt>
                <c:pt idx="8">
                  <c:v>Genesee-Finger L</c:v>
                </c:pt>
                <c:pt idx="9">
                  <c:v>Southern Tier West </c:v>
                </c:pt>
                <c:pt idx="10">
                  <c:v>Western</c:v>
                </c:pt>
              </c:strCache>
            </c:strRef>
          </c:cat>
          <c:val>
            <c:numRef>
              <c:f>'region graph data'!$G$5:$G$15</c:f>
              <c:numCache>
                <c:ptCount val="11"/>
                <c:pt idx="0">
                  <c:v>116</c:v>
                </c:pt>
                <c:pt idx="1">
                  <c:v>104</c:v>
                </c:pt>
                <c:pt idx="2">
                  <c:v>104</c:v>
                </c:pt>
                <c:pt idx="3">
                  <c:v>120</c:v>
                </c:pt>
                <c:pt idx="4">
                  <c:v>136</c:v>
                </c:pt>
                <c:pt idx="5">
                  <c:v>145</c:v>
                </c:pt>
                <c:pt idx="6">
                  <c:v>216</c:v>
                </c:pt>
                <c:pt idx="7">
                  <c:v>279</c:v>
                </c:pt>
                <c:pt idx="8">
                  <c:v>1006</c:v>
                </c:pt>
                <c:pt idx="9">
                  <c:v>1237</c:v>
                </c:pt>
                <c:pt idx="10">
                  <c:v>1414</c:v>
                </c:pt>
              </c:numCache>
            </c:numRef>
          </c:val>
        </c:ser>
        <c:overlap val="100"/>
        <c:gapWidth val="50"/>
        <c:axId val="35173907"/>
        <c:axId val="48129708"/>
      </c:barChart>
      <c:catAx>
        <c:axId val="3517390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8129708"/>
        <c:crosses val="autoZero"/>
        <c:auto val="1"/>
        <c:lblOffset val="100"/>
        <c:noMultiLvlLbl val="0"/>
      </c:catAx>
      <c:valAx>
        <c:axId val="481297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/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517390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00" b="1" i="1" u="none" baseline="0"/>
              <a:t>SOURCE  OF  UNDERGRADUATE  STUDENTS   
NYS REGIONS,  FALL  2006
N=4877</a:t>
            </a:r>
          </a:p>
        </c:rich>
      </c:tx>
      <c:layout>
        <c:manualLayout>
          <c:xMode val="factor"/>
          <c:yMode val="factor"/>
          <c:x val="0.008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21725"/>
          <c:w val="0.97775"/>
          <c:h val="0.714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'region graph data'!$E$5:$E$15</c:f>
              <c:strCache>
                <c:ptCount val="11"/>
                <c:pt idx="0">
                  <c:v>Other NYS Regions</c:v>
                </c:pt>
                <c:pt idx="1">
                  <c:v>New York City</c:v>
                </c:pt>
                <c:pt idx="2">
                  <c:v>Upper-Hudson</c:v>
                </c:pt>
                <c:pt idx="3">
                  <c:v>Southern Tier Cent</c:v>
                </c:pt>
                <c:pt idx="4">
                  <c:v>Southern Tier East </c:v>
                </c:pt>
                <c:pt idx="5">
                  <c:v>Mid-Hudson</c:v>
                </c:pt>
                <c:pt idx="6">
                  <c:v>Nassau-Sufflok</c:v>
                </c:pt>
                <c:pt idx="7">
                  <c:v>Central</c:v>
                </c:pt>
                <c:pt idx="8">
                  <c:v>Genesee-Finger L</c:v>
                </c:pt>
                <c:pt idx="9">
                  <c:v>Southern Tier West </c:v>
                </c:pt>
                <c:pt idx="10">
                  <c:v>Western</c:v>
                </c:pt>
              </c:strCache>
            </c:strRef>
          </c:cat>
          <c:val>
            <c:numRef>
              <c:f>'region graph data'!$F$5:$F$15</c:f>
              <c:numCache>
                <c:ptCount val="11"/>
              </c:numCache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'region graph data'!$E$5:$E$15</c:f>
              <c:strCache>
                <c:ptCount val="11"/>
                <c:pt idx="0">
                  <c:v>Other NYS Regions</c:v>
                </c:pt>
                <c:pt idx="1">
                  <c:v>New York City</c:v>
                </c:pt>
                <c:pt idx="2">
                  <c:v>Upper-Hudson</c:v>
                </c:pt>
                <c:pt idx="3">
                  <c:v>Southern Tier Cent</c:v>
                </c:pt>
                <c:pt idx="4">
                  <c:v>Southern Tier East </c:v>
                </c:pt>
                <c:pt idx="5">
                  <c:v>Mid-Hudson</c:v>
                </c:pt>
                <c:pt idx="6">
                  <c:v>Nassau-Sufflok</c:v>
                </c:pt>
                <c:pt idx="7">
                  <c:v>Central</c:v>
                </c:pt>
                <c:pt idx="8">
                  <c:v>Genesee-Finger L</c:v>
                </c:pt>
                <c:pt idx="9">
                  <c:v>Southern Tier West </c:v>
                </c:pt>
                <c:pt idx="10">
                  <c:v>Western</c:v>
                </c:pt>
              </c:strCache>
            </c:strRef>
          </c:cat>
          <c:val>
            <c:numRef>
              <c:f>'region graph data'!$G$5:$G$15</c:f>
              <c:numCache>
                <c:ptCount val="11"/>
                <c:pt idx="0">
                  <c:v>116</c:v>
                </c:pt>
                <c:pt idx="1">
                  <c:v>104</c:v>
                </c:pt>
                <c:pt idx="2">
                  <c:v>104</c:v>
                </c:pt>
                <c:pt idx="3">
                  <c:v>120</c:v>
                </c:pt>
                <c:pt idx="4">
                  <c:v>136</c:v>
                </c:pt>
                <c:pt idx="5">
                  <c:v>145</c:v>
                </c:pt>
                <c:pt idx="6">
                  <c:v>216</c:v>
                </c:pt>
                <c:pt idx="7">
                  <c:v>279</c:v>
                </c:pt>
                <c:pt idx="8">
                  <c:v>1006</c:v>
                </c:pt>
                <c:pt idx="9">
                  <c:v>1237</c:v>
                </c:pt>
                <c:pt idx="10">
                  <c:v>1414</c:v>
                </c:pt>
              </c:numCache>
            </c:numRef>
          </c:val>
        </c:ser>
        <c:overlap val="100"/>
        <c:gapWidth val="50"/>
        <c:axId val="30514189"/>
        <c:axId val="6192246"/>
      </c:barChart>
      <c:catAx>
        <c:axId val="30514189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192246"/>
        <c:crosses val="autoZero"/>
        <c:auto val="1"/>
        <c:lblOffset val="100"/>
        <c:noMultiLvlLbl val="0"/>
      </c:catAx>
      <c:valAx>
        <c:axId val="6192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475" b="0" i="0" u="none" baseline="0"/>
                  <a:t>Number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51418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5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1" u="none" baseline="0"/>
              <a:t>SOURCE  OF  UNDERGRADUATE  STUDENTS   
NYS  COUNTIES,  FALL  2006   
 N=4877</a:t>
            </a:r>
          </a:p>
        </c:rich>
      </c:tx>
      <c:layout>
        <c:manualLayout>
          <c:xMode val="factor"/>
          <c:yMode val="factor"/>
          <c:x val="0.043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125"/>
          <c:y val="0.20375"/>
          <c:w val="0.969"/>
          <c:h val="0.72025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'Cnty graph data'!$C$6:$C$16</c:f>
              <c:strCache>
                <c:ptCount val="11"/>
                <c:pt idx="0">
                  <c:v>Other NYS Counties</c:v>
                </c:pt>
                <c:pt idx="1">
                  <c:v>Livingston</c:v>
                </c:pt>
                <c:pt idx="2">
                  <c:v>Genesse</c:v>
                </c:pt>
                <c:pt idx="3">
                  <c:v>Ontario</c:v>
                </c:pt>
                <c:pt idx="4">
                  <c:v>Suffolk</c:v>
                </c:pt>
                <c:pt idx="5">
                  <c:v>Onondaga</c:v>
                </c:pt>
                <c:pt idx="6">
                  <c:v>Niagara</c:v>
                </c:pt>
                <c:pt idx="7">
                  <c:v>Cattaraugus</c:v>
                </c:pt>
                <c:pt idx="8">
                  <c:v>Monroe</c:v>
                </c:pt>
                <c:pt idx="9">
                  <c:v>Chautauqua</c:v>
                </c:pt>
                <c:pt idx="10">
                  <c:v>Erie</c:v>
                </c:pt>
              </c:strCache>
            </c:strRef>
          </c:cat>
          <c:val>
            <c:numRef>
              <c:f>'Cnty graph data'!$D$6:$D$16</c:f>
              <c:numCache>
                <c:ptCount val="11"/>
              </c:numCache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'Cnty graph data'!$C$6:$C$16</c:f>
              <c:strCache>
                <c:ptCount val="11"/>
                <c:pt idx="0">
                  <c:v>Other NYS Counties</c:v>
                </c:pt>
                <c:pt idx="1">
                  <c:v>Livingston</c:v>
                </c:pt>
                <c:pt idx="2">
                  <c:v>Genesse</c:v>
                </c:pt>
                <c:pt idx="3">
                  <c:v>Ontario</c:v>
                </c:pt>
                <c:pt idx="4">
                  <c:v>Suffolk</c:v>
                </c:pt>
                <c:pt idx="5">
                  <c:v>Onondaga</c:v>
                </c:pt>
                <c:pt idx="6">
                  <c:v>Niagara</c:v>
                </c:pt>
                <c:pt idx="7">
                  <c:v>Cattaraugus</c:v>
                </c:pt>
                <c:pt idx="8">
                  <c:v>Monroe</c:v>
                </c:pt>
                <c:pt idx="9">
                  <c:v>Chautauqua</c:v>
                </c:pt>
                <c:pt idx="10">
                  <c:v>Erie</c:v>
                </c:pt>
              </c:strCache>
            </c:strRef>
          </c:cat>
          <c:val>
            <c:numRef>
              <c:f>'Cnty graph data'!$E$6:$E$16</c:f>
              <c:numCache>
                <c:ptCount val="11"/>
                <c:pt idx="0">
                  <c:v>1132</c:v>
                </c:pt>
                <c:pt idx="1">
                  <c:v>65</c:v>
                </c:pt>
                <c:pt idx="2">
                  <c:v>71</c:v>
                </c:pt>
                <c:pt idx="3">
                  <c:v>76</c:v>
                </c:pt>
                <c:pt idx="4">
                  <c:v>157</c:v>
                </c:pt>
                <c:pt idx="5">
                  <c:v>167</c:v>
                </c:pt>
                <c:pt idx="6">
                  <c:v>183</c:v>
                </c:pt>
                <c:pt idx="7">
                  <c:v>198</c:v>
                </c:pt>
                <c:pt idx="8">
                  <c:v>658</c:v>
                </c:pt>
                <c:pt idx="9">
                  <c:v>976</c:v>
                </c:pt>
                <c:pt idx="10">
                  <c:v>1194</c:v>
                </c:pt>
              </c:numCache>
            </c:numRef>
          </c:val>
        </c:ser>
        <c:overlap val="100"/>
        <c:gapWidth val="50"/>
        <c:axId val="55730215"/>
        <c:axId val="31809888"/>
      </c:barChart>
      <c:catAx>
        <c:axId val="5573021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31809888"/>
        <c:crosses val="autoZero"/>
        <c:auto val="1"/>
        <c:lblOffset val="100"/>
        <c:noMultiLvlLbl val="0"/>
      </c:catAx>
      <c:valAx>
        <c:axId val="318098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/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73021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1" u="none" baseline="0"/>
              <a:t>SOURCE  OF  UNDERGRADUATE  STUDENTS   
NYS  COUNTIES,  FALL  2006   
 N=4877</a:t>
            </a:r>
          </a:p>
        </c:rich>
      </c:tx>
      <c:layout>
        <c:manualLayout>
          <c:xMode val="factor"/>
          <c:yMode val="factor"/>
          <c:x val="0.0435"/>
          <c:y val="0.006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"/>
          <c:y val="0.20975"/>
          <c:w val="0.97125"/>
          <c:h val="0.716"/>
        </c:manualLayout>
      </c:layout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'Cnty graph data'!$C$6:$C$16</c:f>
              <c:strCache>
                <c:ptCount val="11"/>
                <c:pt idx="0">
                  <c:v>Other NYS Counties</c:v>
                </c:pt>
                <c:pt idx="1">
                  <c:v>Livingston</c:v>
                </c:pt>
                <c:pt idx="2">
                  <c:v>Genesse</c:v>
                </c:pt>
                <c:pt idx="3">
                  <c:v>Ontario</c:v>
                </c:pt>
                <c:pt idx="4">
                  <c:v>Suffolk</c:v>
                </c:pt>
                <c:pt idx="5">
                  <c:v>Onondaga</c:v>
                </c:pt>
                <c:pt idx="6">
                  <c:v>Niagara</c:v>
                </c:pt>
                <c:pt idx="7">
                  <c:v>Cattaraugus</c:v>
                </c:pt>
                <c:pt idx="8">
                  <c:v>Monroe</c:v>
                </c:pt>
                <c:pt idx="9">
                  <c:v>Chautauqua</c:v>
                </c:pt>
                <c:pt idx="10">
                  <c:v>Erie</c:v>
                </c:pt>
              </c:strCache>
            </c:strRef>
          </c:cat>
          <c:val>
            <c:numRef>
              <c:f>'Cnty graph data'!$D$6:$D$16</c:f>
              <c:numCache>
                <c:ptCount val="11"/>
              </c:numCache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'Cnty graph data'!$C$6:$C$16</c:f>
              <c:strCache>
                <c:ptCount val="11"/>
                <c:pt idx="0">
                  <c:v>Other NYS Counties</c:v>
                </c:pt>
                <c:pt idx="1">
                  <c:v>Livingston</c:v>
                </c:pt>
                <c:pt idx="2">
                  <c:v>Genesse</c:v>
                </c:pt>
                <c:pt idx="3">
                  <c:v>Ontario</c:v>
                </c:pt>
                <c:pt idx="4">
                  <c:v>Suffolk</c:v>
                </c:pt>
                <c:pt idx="5">
                  <c:v>Onondaga</c:v>
                </c:pt>
                <c:pt idx="6">
                  <c:v>Niagara</c:v>
                </c:pt>
                <c:pt idx="7">
                  <c:v>Cattaraugus</c:v>
                </c:pt>
                <c:pt idx="8">
                  <c:v>Monroe</c:v>
                </c:pt>
                <c:pt idx="9">
                  <c:v>Chautauqua</c:v>
                </c:pt>
                <c:pt idx="10">
                  <c:v>Erie</c:v>
                </c:pt>
              </c:strCache>
            </c:strRef>
          </c:cat>
          <c:val>
            <c:numRef>
              <c:f>'Cnty graph data'!$E$6:$E$16</c:f>
              <c:numCache>
                <c:ptCount val="11"/>
                <c:pt idx="0">
                  <c:v>1132</c:v>
                </c:pt>
                <c:pt idx="1">
                  <c:v>65</c:v>
                </c:pt>
                <c:pt idx="2">
                  <c:v>71</c:v>
                </c:pt>
                <c:pt idx="3">
                  <c:v>76</c:v>
                </c:pt>
                <c:pt idx="4">
                  <c:v>157</c:v>
                </c:pt>
                <c:pt idx="5">
                  <c:v>167</c:v>
                </c:pt>
                <c:pt idx="6">
                  <c:v>183</c:v>
                </c:pt>
                <c:pt idx="7">
                  <c:v>198</c:v>
                </c:pt>
                <c:pt idx="8">
                  <c:v>658</c:v>
                </c:pt>
                <c:pt idx="9">
                  <c:v>976</c:v>
                </c:pt>
                <c:pt idx="10">
                  <c:v>1194</c:v>
                </c:pt>
              </c:numCache>
            </c:numRef>
          </c:val>
        </c:ser>
        <c:overlap val="100"/>
        <c:gapWidth val="50"/>
        <c:axId val="17853537"/>
        <c:axId val="26464106"/>
      </c:barChart>
      <c:catAx>
        <c:axId val="1785353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6464106"/>
        <c:crosses val="autoZero"/>
        <c:auto val="1"/>
        <c:lblOffset val="100"/>
        <c:noMultiLvlLbl val="0"/>
      </c:catAx>
      <c:valAx>
        <c:axId val="2646410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575" b="0" i="0" u="none" baseline="0"/>
                  <a:t>Number of Students</a:t>
                </a:r>
              </a:p>
            </c:rich>
          </c:tx>
          <c:layout>
            <c:manualLayout>
              <c:xMode val="factor"/>
              <c:yMode val="factor"/>
              <c:x val="-0.00175"/>
              <c:y val="-0.01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85353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1" u="none" baseline="0"/>
              <a:t>SOURCE  OF  UNDERGRADUATE  STUDENTS    
NYS  COUNTIES,  FALL  2001  
N=4819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'Cnty graph data'!$C$21:$C$31</c:f>
              <c:strCache>
                <c:ptCount val="11"/>
                <c:pt idx="0">
                  <c:v>Other NYS Counties</c:v>
                </c:pt>
                <c:pt idx="1">
                  <c:v>Allegany</c:v>
                </c:pt>
                <c:pt idx="2">
                  <c:v>Wayne</c:v>
                </c:pt>
                <c:pt idx="3">
                  <c:v>Ontario</c:v>
                </c:pt>
                <c:pt idx="4">
                  <c:v>Suffolk</c:v>
                </c:pt>
                <c:pt idx="5">
                  <c:v>Onondaga</c:v>
                </c:pt>
                <c:pt idx="6">
                  <c:v>Niagara</c:v>
                </c:pt>
                <c:pt idx="7">
                  <c:v>Cattaraugus</c:v>
                </c:pt>
                <c:pt idx="8">
                  <c:v>Monroe</c:v>
                </c:pt>
                <c:pt idx="9">
                  <c:v>Chautauqua</c:v>
                </c:pt>
                <c:pt idx="10">
                  <c:v>Erie</c:v>
                </c:pt>
              </c:strCache>
            </c:strRef>
          </c:cat>
          <c:val>
            <c:numRef>
              <c:f>'Cnty graph data'!$D$21:$D$31</c:f>
              <c:numCache>
                <c:ptCount val="11"/>
              </c:numCache>
            </c:numRef>
          </c:val>
        </c:ser>
        <c:ser>
          <c:idx val="1"/>
          <c:order val="1"/>
          <c:spPr>
            <a:pattFill prst="wdDn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'Cnty graph data'!$C$21:$C$31</c:f>
              <c:strCache>
                <c:ptCount val="11"/>
                <c:pt idx="0">
                  <c:v>Other NYS Counties</c:v>
                </c:pt>
                <c:pt idx="1">
                  <c:v>Allegany</c:v>
                </c:pt>
                <c:pt idx="2">
                  <c:v>Wayne</c:v>
                </c:pt>
                <c:pt idx="3">
                  <c:v>Ontario</c:v>
                </c:pt>
                <c:pt idx="4">
                  <c:v>Suffolk</c:v>
                </c:pt>
                <c:pt idx="5">
                  <c:v>Onondaga</c:v>
                </c:pt>
                <c:pt idx="6">
                  <c:v>Niagara</c:v>
                </c:pt>
                <c:pt idx="7">
                  <c:v>Cattaraugus</c:v>
                </c:pt>
                <c:pt idx="8">
                  <c:v>Monroe</c:v>
                </c:pt>
                <c:pt idx="9">
                  <c:v>Chautauqua</c:v>
                </c:pt>
                <c:pt idx="10">
                  <c:v>Erie</c:v>
                </c:pt>
              </c:strCache>
            </c:strRef>
          </c:cat>
          <c:val>
            <c:numRef>
              <c:f>'Cnty graph data'!$E$21:$E$31</c:f>
              <c:numCache>
                <c:ptCount val="11"/>
              </c:numCache>
            </c:numRef>
          </c:val>
        </c:ser>
        <c:overlap val="100"/>
        <c:gapWidth val="50"/>
        <c:axId val="36850363"/>
        <c:axId val="63217812"/>
      </c:barChart>
      <c:catAx>
        <c:axId val="3685036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63217812"/>
        <c:crosses val="autoZero"/>
        <c:auto val="1"/>
        <c:lblOffset val="100"/>
        <c:noMultiLvlLbl val="0"/>
      </c:catAx>
      <c:valAx>
        <c:axId val="632178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Percentage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8503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" b="1" i="1" u="none" baseline="0"/>
              <a:t>SOURCE  OF  STUDENTS     
NYS  REGIONS,  FALL  2001      
 N=5192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'[1]Reg data for graphs'!$X$22:$X$32</c:f>
              <c:strCache>
                <c:ptCount val="11"/>
                <c:pt idx="0">
                  <c:v>Mohawk Valley</c:v>
                </c:pt>
                <c:pt idx="1">
                  <c:v>Mid-Hudson</c:v>
                </c:pt>
                <c:pt idx="2">
                  <c:v>Upper-Hudson</c:v>
                </c:pt>
                <c:pt idx="3">
                  <c:v>Southern Tier East </c:v>
                </c:pt>
                <c:pt idx="4">
                  <c:v>Other</c:v>
                </c:pt>
                <c:pt idx="5">
                  <c:v>Southern Tier Cent</c:v>
                </c:pt>
                <c:pt idx="6">
                  <c:v>Nassau-Sufflok</c:v>
                </c:pt>
                <c:pt idx="7">
                  <c:v>Central</c:v>
                </c:pt>
                <c:pt idx="8">
                  <c:v>Genesee-Finger L</c:v>
                </c:pt>
                <c:pt idx="9">
                  <c:v>Western</c:v>
                </c:pt>
                <c:pt idx="10">
                  <c:v>Southern Tier West </c:v>
                </c:pt>
              </c:strCache>
            </c:strRef>
          </c:cat>
          <c:val>
            <c:numRef>
              <c:f>'[1]Reg data for graphs'!$Y$22:$Y$32</c:f>
              <c:numCache>
                <c:ptCount val="11"/>
              </c:numCache>
            </c:numRef>
          </c:val>
        </c:ser>
        <c:ser>
          <c:idx val="1"/>
          <c:order val="1"/>
          <c:spPr>
            <a:pattFill prst="pct5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'[1]Reg data for graphs'!$X$22:$X$32</c:f>
              <c:strCache>
                <c:ptCount val="11"/>
                <c:pt idx="0">
                  <c:v>Mohawk Valley</c:v>
                </c:pt>
                <c:pt idx="1">
                  <c:v>Mid-Hudson</c:v>
                </c:pt>
                <c:pt idx="2">
                  <c:v>Upper-Hudson</c:v>
                </c:pt>
                <c:pt idx="3">
                  <c:v>Southern Tier East </c:v>
                </c:pt>
                <c:pt idx="4">
                  <c:v>Other</c:v>
                </c:pt>
                <c:pt idx="5">
                  <c:v>Southern Tier Cent</c:v>
                </c:pt>
                <c:pt idx="6">
                  <c:v>Nassau-Sufflok</c:v>
                </c:pt>
                <c:pt idx="7">
                  <c:v>Central</c:v>
                </c:pt>
                <c:pt idx="8">
                  <c:v>Genesee-Finger L</c:v>
                </c:pt>
                <c:pt idx="9">
                  <c:v>Western</c:v>
                </c:pt>
                <c:pt idx="10">
                  <c:v>Southern Tier West </c:v>
                </c:pt>
              </c:strCache>
            </c:strRef>
          </c:cat>
          <c:val>
            <c:numRef>
              <c:f>'[1]Reg data for graphs'!$Z$22:$Z$32</c:f>
              <c:numCache>
                <c:ptCount val="11"/>
                <c:pt idx="0">
                  <c:v>0.012</c:v>
                </c:pt>
                <c:pt idx="1">
                  <c:v>0.018</c:v>
                </c:pt>
                <c:pt idx="2">
                  <c:v>0.018</c:v>
                </c:pt>
                <c:pt idx="3">
                  <c:v>0.021</c:v>
                </c:pt>
                <c:pt idx="4">
                  <c:v>0.022000000000000002</c:v>
                </c:pt>
                <c:pt idx="5">
                  <c:v>0.023</c:v>
                </c:pt>
                <c:pt idx="6">
                  <c:v>0.027</c:v>
                </c:pt>
                <c:pt idx="7">
                  <c:v>0.043</c:v>
                </c:pt>
                <c:pt idx="8">
                  <c:v>0.194</c:v>
                </c:pt>
                <c:pt idx="9">
                  <c:v>0.302</c:v>
                </c:pt>
                <c:pt idx="10">
                  <c:v>0.32</c:v>
                </c:pt>
              </c:numCache>
            </c:numRef>
          </c:val>
        </c:ser>
        <c:gapWidth val="50"/>
        <c:axId val="32089397"/>
        <c:axId val="20369118"/>
      </c:barChart>
      <c:catAx>
        <c:axId val="3208939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0369118"/>
        <c:crosses val="autoZero"/>
        <c:auto val="1"/>
        <c:lblOffset val="100"/>
        <c:noMultiLvlLbl val="0"/>
      </c:catAx>
      <c:valAx>
        <c:axId val="203691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" b="1" i="0" u="none" baseline="0">
                    <a:latin typeface="Arial"/>
                    <a:ea typeface="Arial"/>
                    <a:cs typeface="Arial"/>
                  </a:rPr>
                  <a:t>Percentage of Students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20893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0.75" bottom="1" header="0.5" footer="0.5"/>
  <pageSetup horizontalDpi="300" verticalDpi="300" orientation="landscape"/>
  <headerFooter>
    <oddFooter>&amp;L&amp;"Book Antiqua,Italic"SUNY Fredonia Office of Institutional Research and Planning&amp;RSeptember 19, 2001</oddFoot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5" right="0.5" top="0.5" bottom="0.56" header="0.5" footer="0.29"/>
  <pageSetup horizontalDpi="600" verticalDpi="600" orientation="landscape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tabSelected="1" workbookViewId="0" zoomScale="93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60"/>
  </sheetViews>
  <pageMargins left="0.28" right="0.2" top="0.22" bottom="0.21" header="0.5" footer="0.5"/>
  <pageSetup horizontalDpi="600" verticalDpi="600" orientation="landscape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66"/>
  </sheetViews>
  <pageMargins left="0.75" right="0.75" top="0.75" bottom="1" header="0.5" footer="0.5"/>
  <pageSetup horizontalDpi="300" verticalDpi="300" orientation="landscape"/>
  <headerFooter>
    <oddFooter>&amp;L&amp;"Book Antiqua,Italic"SUNY Fredonia Office of Institutional Research and Planning&amp;RSeptember 19, 2001</oddFoot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162675"/>
    <xdr:graphicFrame>
      <xdr:nvGraphicFramePr>
        <xdr:cNvPr id="1" name="Shape 1025"/>
        <xdr:cNvGraphicFramePr/>
      </xdr:nvGraphicFramePr>
      <xdr:xfrm>
        <a:off x="0" y="0"/>
        <a:ext cx="86772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0</xdr:rowOff>
    </xdr:from>
    <xdr:to>
      <xdr:col>15</xdr:col>
      <xdr:colOff>600075</xdr:colOff>
      <xdr:row>44</xdr:row>
      <xdr:rowOff>152400</xdr:rowOff>
    </xdr:to>
    <xdr:graphicFrame>
      <xdr:nvGraphicFramePr>
        <xdr:cNvPr id="1" name="Chart 1"/>
        <xdr:cNvGraphicFramePr/>
      </xdr:nvGraphicFramePr>
      <xdr:xfrm>
        <a:off x="609600" y="485775"/>
        <a:ext cx="91344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134475" cy="6791325"/>
    <xdr:graphicFrame>
      <xdr:nvGraphicFramePr>
        <xdr:cNvPr id="1" name="Shape 1025"/>
        <xdr:cNvGraphicFramePr/>
      </xdr:nvGraphicFramePr>
      <xdr:xfrm>
        <a:off x="0" y="0"/>
        <a:ext cx="9134475" cy="679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610725" cy="7362825"/>
    <xdr:graphicFrame>
      <xdr:nvGraphicFramePr>
        <xdr:cNvPr id="1" name="Shape 1025"/>
        <xdr:cNvGraphicFramePr/>
      </xdr:nvGraphicFramePr>
      <xdr:xfrm>
        <a:off x="0" y="0"/>
        <a:ext cx="9610725" cy="736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6162675"/>
    <xdr:graphicFrame>
      <xdr:nvGraphicFramePr>
        <xdr:cNvPr id="1" name="Shape 1025"/>
        <xdr:cNvGraphicFramePr/>
      </xdr:nvGraphicFramePr>
      <xdr:xfrm>
        <a:off x="0" y="0"/>
        <a:ext cx="8677275" cy="6162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142875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39147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Resid%20Folder\Resid_F01_9-05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YS Counties"/>
      <sheetName val="Other States"/>
      <sheetName val="Foreign"/>
      <sheetName val="Summary"/>
      <sheetName val="Region-County"/>
      <sheetName val="County-Freq"/>
      <sheetName val="States-Freq"/>
      <sheetName val="Foreign-Freq"/>
      <sheetName val="reg graph-head"/>
      <sheetName val="reg graph-perc"/>
      <sheetName val="Reg data for graphs"/>
      <sheetName val="Cty graph-head"/>
      <sheetName val="Cty graph-perc"/>
      <sheetName val="Cty data for graphs"/>
    </sheetNames>
    <sheetDataSet>
      <sheetData sheetId="10">
        <row r="22">
          <cell r="X22" t="str">
            <v>Mohawk Valley</v>
          </cell>
          <cell r="Z22">
            <v>0.012</v>
          </cell>
        </row>
        <row r="23">
          <cell r="X23" t="str">
            <v>Mid-Hudson</v>
          </cell>
          <cell r="Z23">
            <v>0.018</v>
          </cell>
        </row>
        <row r="24">
          <cell r="X24" t="str">
            <v>Upper-Hudson</v>
          </cell>
          <cell r="Z24">
            <v>0.018</v>
          </cell>
        </row>
        <row r="25">
          <cell r="X25" t="str">
            <v>Southern Tier East </v>
          </cell>
          <cell r="Z25">
            <v>0.021</v>
          </cell>
        </row>
        <row r="26">
          <cell r="X26" t="str">
            <v>Other</v>
          </cell>
          <cell r="Z26">
            <v>0.022000000000000002</v>
          </cell>
        </row>
        <row r="27">
          <cell r="X27" t="str">
            <v>Southern Tier Cent</v>
          </cell>
          <cell r="Z27">
            <v>0.023</v>
          </cell>
        </row>
        <row r="28">
          <cell r="X28" t="str">
            <v>Nassau-Sufflok</v>
          </cell>
          <cell r="Z28">
            <v>0.027</v>
          </cell>
        </row>
        <row r="29">
          <cell r="X29" t="str">
            <v>Central</v>
          </cell>
          <cell r="Z29">
            <v>0.043</v>
          </cell>
        </row>
        <row r="30">
          <cell r="X30" t="str">
            <v>Genesee-Finger L</v>
          </cell>
          <cell r="Z30">
            <v>0.194</v>
          </cell>
        </row>
        <row r="31">
          <cell r="X31" t="str">
            <v>Western</v>
          </cell>
          <cell r="Z31">
            <v>0.302</v>
          </cell>
        </row>
        <row r="32">
          <cell r="X32" t="str">
            <v>Southern Tier West </v>
          </cell>
          <cell r="Z32">
            <v>0.32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5:N75"/>
  <sheetViews>
    <sheetView workbookViewId="0" topLeftCell="C1">
      <selection activeCell="E11" sqref="E11"/>
    </sheetView>
  </sheetViews>
  <sheetFormatPr defaultColWidth="9.140625" defaultRowHeight="12.75"/>
  <cols>
    <col min="6" max="6" width="17.57421875" style="0" bestFit="1" customWidth="1"/>
    <col min="7" max="7" width="1.7109375" style="0" customWidth="1"/>
    <col min="8" max="8" width="11.8515625" style="0" bestFit="1" customWidth="1"/>
    <col min="9" max="9" width="1.7109375" style="0" customWidth="1"/>
    <col min="10" max="10" width="12.57421875" style="0" bestFit="1" customWidth="1"/>
    <col min="11" max="11" width="1.7109375" style="0" customWidth="1"/>
    <col min="12" max="12" width="9.7109375" style="0" bestFit="1" customWidth="1"/>
    <col min="13" max="13" width="9.7109375" style="0" customWidth="1"/>
    <col min="14" max="14" width="12.57421875" style="0" customWidth="1"/>
  </cols>
  <sheetData>
    <row r="5" spans="6:12" ht="12.75">
      <c r="F5" s="21" t="s">
        <v>4</v>
      </c>
      <c r="G5" s="21"/>
      <c r="H5" s="21"/>
      <c r="I5" s="21"/>
      <c r="J5" s="21"/>
      <c r="K5" s="21"/>
      <c r="L5" s="21"/>
    </row>
    <row r="6" spans="6:12" ht="12.75">
      <c r="F6" s="21" t="s">
        <v>127</v>
      </c>
      <c r="G6" s="21"/>
      <c r="H6" s="21"/>
      <c r="I6" s="21"/>
      <c r="J6" s="21"/>
      <c r="K6" s="21"/>
      <c r="L6" s="21"/>
    </row>
    <row r="9" spans="4:14" ht="12.75">
      <c r="D9" t="s">
        <v>122</v>
      </c>
      <c r="M9" s="4"/>
      <c r="N9" s="4"/>
    </row>
    <row r="10" spans="4:14" ht="12.75">
      <c r="D10" t="s">
        <v>123</v>
      </c>
      <c r="F10" s="2" t="s">
        <v>0</v>
      </c>
      <c r="G10" s="2"/>
      <c r="H10" s="2" t="s">
        <v>1</v>
      </c>
      <c r="I10" s="2"/>
      <c r="J10" s="2" t="s">
        <v>2</v>
      </c>
      <c r="K10" s="2"/>
      <c r="L10" s="2" t="s">
        <v>3</v>
      </c>
      <c r="M10" s="4"/>
      <c r="N10" s="4"/>
    </row>
    <row r="11" spans="4:14" ht="12.75">
      <c r="D11">
        <v>12.1</v>
      </c>
      <c r="F11" t="s">
        <v>67</v>
      </c>
      <c r="H11" t="s">
        <v>5</v>
      </c>
      <c r="J11" s="1">
        <v>24</v>
      </c>
      <c r="L11" s="5">
        <f>J11/4819</f>
        <v>0.0049802863664660715</v>
      </c>
      <c r="M11" s="4"/>
      <c r="N11" s="4"/>
    </row>
    <row r="12" spans="4:12" ht="12.75">
      <c r="D12">
        <v>11.1</v>
      </c>
      <c r="F12" t="s">
        <v>68</v>
      </c>
      <c r="H12" t="s">
        <v>6</v>
      </c>
      <c r="J12" s="1">
        <v>60</v>
      </c>
      <c r="L12" s="5">
        <f aca="true" t="shared" si="0" ref="L12:L73">J12/4819</f>
        <v>0.01245071591616518</v>
      </c>
    </row>
    <row r="13" spans="4:12" ht="12.75">
      <c r="D13">
        <v>8.1</v>
      </c>
      <c r="F13" t="s">
        <v>69</v>
      </c>
      <c r="H13" t="s">
        <v>7</v>
      </c>
      <c r="J13" s="1">
        <v>4</v>
      </c>
      <c r="L13" s="5">
        <f t="shared" si="0"/>
        <v>0.0008300477277443454</v>
      </c>
    </row>
    <row r="14" spans="4:12" ht="12.75">
      <c r="D14">
        <v>10.1</v>
      </c>
      <c r="F14" t="s">
        <v>70</v>
      </c>
      <c r="H14" t="s">
        <v>8</v>
      </c>
      <c r="J14" s="1">
        <v>46</v>
      </c>
      <c r="L14" s="5">
        <f t="shared" si="0"/>
        <v>0.00954554886905997</v>
      </c>
    </row>
    <row r="15" spans="4:12" ht="12.75">
      <c r="D15">
        <v>11.2</v>
      </c>
      <c r="F15" t="s">
        <v>68</v>
      </c>
      <c r="H15" t="s">
        <v>9</v>
      </c>
      <c r="J15" s="1">
        <v>242</v>
      </c>
      <c r="L15" s="5">
        <f t="shared" si="0"/>
        <v>0.050217887528532894</v>
      </c>
    </row>
    <row r="16" spans="4:12" ht="12.75">
      <c r="D16">
        <v>2.1</v>
      </c>
      <c r="F16" t="s">
        <v>71</v>
      </c>
      <c r="H16" t="s">
        <v>10</v>
      </c>
      <c r="J16" s="1">
        <v>14</v>
      </c>
      <c r="L16" s="5">
        <f t="shared" si="0"/>
        <v>0.0029051670471052084</v>
      </c>
    </row>
    <row r="17" spans="4:12" ht="12.75">
      <c r="D17">
        <v>11.3</v>
      </c>
      <c r="F17" t="s">
        <v>68</v>
      </c>
      <c r="H17" t="s">
        <v>11</v>
      </c>
      <c r="J17" s="1">
        <v>1115</v>
      </c>
      <c r="L17" s="5">
        <f t="shared" si="0"/>
        <v>0.23137580410873626</v>
      </c>
    </row>
    <row r="18" spans="4:12" ht="12.75">
      <c r="D18">
        <v>9.1</v>
      </c>
      <c r="F18" t="s">
        <v>72</v>
      </c>
      <c r="H18" t="s">
        <v>12</v>
      </c>
      <c r="J18" s="1">
        <v>46</v>
      </c>
      <c r="L18" s="5">
        <f t="shared" si="0"/>
        <v>0.00954554886905997</v>
      </c>
    </row>
    <row r="19" spans="4:12" ht="12.75">
      <c r="D19">
        <v>10.2</v>
      </c>
      <c r="F19" t="s">
        <v>70</v>
      </c>
      <c r="H19" t="s">
        <v>13</v>
      </c>
      <c r="J19" s="1">
        <v>10</v>
      </c>
      <c r="L19" s="5">
        <f t="shared" si="0"/>
        <v>0.002075119319360863</v>
      </c>
    </row>
    <row r="20" spans="4:12" ht="12.75">
      <c r="D20">
        <v>4.1</v>
      </c>
      <c r="F20" t="s">
        <v>73</v>
      </c>
      <c r="H20" t="s">
        <v>14</v>
      </c>
      <c r="J20" s="1">
        <v>9</v>
      </c>
      <c r="L20" s="5">
        <f t="shared" si="0"/>
        <v>0.001867607387424777</v>
      </c>
    </row>
    <row r="21" spans="4:12" ht="12.75">
      <c r="D21">
        <v>12.2</v>
      </c>
      <c r="F21" t="s">
        <v>67</v>
      </c>
      <c r="H21" t="s">
        <v>15</v>
      </c>
      <c r="J21" s="1">
        <v>7</v>
      </c>
      <c r="L21" s="5">
        <f t="shared" si="0"/>
        <v>0.0014525835235526042</v>
      </c>
    </row>
    <row r="22" spans="4:12" ht="12.75">
      <c r="D22">
        <v>2.2</v>
      </c>
      <c r="F22" t="s">
        <v>71</v>
      </c>
      <c r="H22" t="s">
        <v>16</v>
      </c>
      <c r="J22" s="1">
        <v>16</v>
      </c>
      <c r="L22" s="5">
        <f t="shared" si="0"/>
        <v>0.0033201909109773814</v>
      </c>
    </row>
    <row r="23" spans="4:12" ht="12.75">
      <c r="D23">
        <v>10.3</v>
      </c>
      <c r="F23" t="s">
        <v>70</v>
      </c>
      <c r="H23" t="s">
        <v>17</v>
      </c>
      <c r="J23" s="1">
        <v>6</v>
      </c>
      <c r="L23" s="5">
        <f t="shared" si="0"/>
        <v>0.0012450715916165179</v>
      </c>
    </row>
    <row r="24" spans="4:12" ht="12.75">
      <c r="D24">
        <v>5.1</v>
      </c>
      <c r="F24" t="s">
        <v>74</v>
      </c>
      <c r="H24" t="s">
        <v>18</v>
      </c>
      <c r="J24" s="1">
        <v>14</v>
      </c>
      <c r="L24" s="5">
        <f t="shared" si="0"/>
        <v>0.0029051670471052084</v>
      </c>
    </row>
    <row r="25" spans="4:12" ht="12.75">
      <c r="D25">
        <v>13.1</v>
      </c>
      <c r="F25" t="s">
        <v>75</v>
      </c>
      <c r="H25" t="s">
        <v>19</v>
      </c>
      <c r="J25" s="1">
        <v>1180</v>
      </c>
      <c r="L25" s="5">
        <f t="shared" si="0"/>
        <v>0.24486407968458188</v>
      </c>
    </row>
    <row r="26" spans="4:12" ht="12.75">
      <c r="D26">
        <v>4.2</v>
      </c>
      <c r="F26" t="s">
        <v>73</v>
      </c>
      <c r="H26" t="s">
        <v>20</v>
      </c>
      <c r="J26" s="1">
        <v>6</v>
      </c>
      <c r="L26" s="5">
        <f t="shared" si="0"/>
        <v>0.0012450715916165179</v>
      </c>
    </row>
    <row r="27" spans="4:12" ht="12.75">
      <c r="D27">
        <v>1.1</v>
      </c>
      <c r="F27" t="s">
        <v>76</v>
      </c>
      <c r="H27" t="s">
        <v>21</v>
      </c>
      <c r="J27" s="1">
        <v>7</v>
      </c>
      <c r="L27" s="5">
        <f t="shared" si="0"/>
        <v>0.0014525835235526042</v>
      </c>
    </row>
    <row r="28" spans="4:12" ht="12.75">
      <c r="D28">
        <v>12.3</v>
      </c>
      <c r="F28" t="s">
        <v>67</v>
      </c>
      <c r="H28" t="s">
        <v>22</v>
      </c>
      <c r="J28" s="1">
        <v>5</v>
      </c>
      <c r="L28" s="5">
        <f t="shared" si="0"/>
        <v>0.0010375596596804316</v>
      </c>
    </row>
    <row r="29" spans="4:12" ht="12.75">
      <c r="D29">
        <v>3.2</v>
      </c>
      <c r="F29" t="s">
        <v>78</v>
      </c>
      <c r="H29" t="s">
        <v>23</v>
      </c>
      <c r="J29" s="1">
        <v>62</v>
      </c>
      <c r="L29" s="5">
        <f t="shared" si="0"/>
        <v>0.012865739780037352</v>
      </c>
    </row>
    <row r="30" spans="4:12" ht="12.75">
      <c r="D30">
        <v>12.4</v>
      </c>
      <c r="F30" t="s">
        <v>67</v>
      </c>
      <c r="H30" t="s">
        <v>24</v>
      </c>
      <c r="J30" s="1">
        <v>2</v>
      </c>
      <c r="L30" s="5">
        <f t="shared" si="0"/>
        <v>0.0004150238638721727</v>
      </c>
    </row>
    <row r="31" spans="4:12" ht="12.75">
      <c r="D31">
        <v>6.1</v>
      </c>
      <c r="F31" t="s">
        <v>77</v>
      </c>
      <c r="H31" t="s">
        <v>25</v>
      </c>
      <c r="J31" s="1">
        <v>8</v>
      </c>
      <c r="L31" s="5">
        <f t="shared" si="0"/>
        <v>0.0016600954554886907</v>
      </c>
    </row>
    <row r="32" spans="4:12" ht="12.75">
      <c r="D32">
        <v>1.2</v>
      </c>
      <c r="F32" t="s">
        <v>76</v>
      </c>
      <c r="H32" t="s">
        <v>26</v>
      </c>
      <c r="J32" s="1">
        <v>9</v>
      </c>
      <c r="L32" s="5">
        <f t="shared" si="0"/>
        <v>0.001867607387424777</v>
      </c>
    </row>
    <row r="33" spans="4:12" ht="12.75">
      <c r="D33">
        <v>8.2</v>
      </c>
      <c r="F33" t="s">
        <v>69</v>
      </c>
      <c r="H33" t="s">
        <v>27</v>
      </c>
      <c r="J33" s="1">
        <v>17</v>
      </c>
      <c r="L33" s="5">
        <f t="shared" si="0"/>
        <v>0.0035277028429134675</v>
      </c>
    </row>
    <row r="34" spans="4:12" ht="12.75">
      <c r="D34">
        <v>1.3</v>
      </c>
      <c r="F34" t="s">
        <v>76</v>
      </c>
      <c r="H34" t="s">
        <v>28</v>
      </c>
      <c r="J34" s="1">
        <v>3</v>
      </c>
      <c r="L34" s="5">
        <f t="shared" si="0"/>
        <v>0.0006225357958082589</v>
      </c>
    </row>
    <row r="35" spans="4:12" ht="12.75">
      <c r="D35">
        <v>3.3</v>
      </c>
      <c r="F35" t="s">
        <v>78</v>
      </c>
      <c r="H35" t="s">
        <v>29</v>
      </c>
      <c r="J35" s="1">
        <v>60</v>
      </c>
      <c r="L35" s="5">
        <f t="shared" si="0"/>
        <v>0.01245071591616518</v>
      </c>
    </row>
    <row r="36" spans="4:12" ht="12.75">
      <c r="D36">
        <v>2.3</v>
      </c>
      <c r="F36" t="s">
        <v>71</v>
      </c>
      <c r="H36" t="s">
        <v>30</v>
      </c>
      <c r="J36" s="1">
        <v>26</v>
      </c>
      <c r="L36" s="5">
        <f t="shared" si="0"/>
        <v>0.0053953102303382445</v>
      </c>
    </row>
    <row r="37" spans="4:12" ht="12.75">
      <c r="D37">
        <v>3.4</v>
      </c>
      <c r="F37" t="s">
        <v>78</v>
      </c>
      <c r="H37" t="s">
        <v>31</v>
      </c>
      <c r="J37" s="1">
        <v>662</v>
      </c>
      <c r="L37" s="5">
        <f t="shared" si="0"/>
        <v>0.13737289894168914</v>
      </c>
    </row>
    <row r="38" spans="4:12" ht="12.75">
      <c r="D38">
        <v>12.5</v>
      </c>
      <c r="F38" t="s">
        <v>67</v>
      </c>
      <c r="H38" t="s">
        <v>32</v>
      </c>
      <c r="J38" s="1">
        <v>5</v>
      </c>
      <c r="L38" s="5">
        <f t="shared" si="0"/>
        <v>0.0010375596596804316</v>
      </c>
    </row>
    <row r="39" spans="4:12" ht="12.75">
      <c r="D39">
        <v>7.1</v>
      </c>
      <c r="F39" t="s">
        <v>79</v>
      </c>
      <c r="H39" t="s">
        <v>33</v>
      </c>
      <c r="J39" s="1">
        <v>34</v>
      </c>
      <c r="L39" s="5">
        <f t="shared" si="0"/>
        <v>0.007055405685826935</v>
      </c>
    </row>
    <row r="40" spans="4:12" ht="12.75">
      <c r="D40">
        <v>8.3</v>
      </c>
      <c r="F40" t="s">
        <v>69</v>
      </c>
      <c r="H40" t="s">
        <v>34</v>
      </c>
      <c r="J40" s="1">
        <v>10</v>
      </c>
      <c r="L40" s="5">
        <f t="shared" si="0"/>
        <v>0.002075119319360863</v>
      </c>
    </row>
    <row r="41" spans="4:12" ht="12.75">
      <c r="D41">
        <v>13.2</v>
      </c>
      <c r="F41" t="s">
        <v>75</v>
      </c>
      <c r="H41" t="s">
        <v>35</v>
      </c>
      <c r="J41" s="1">
        <v>231</v>
      </c>
      <c r="L41" s="5">
        <f t="shared" si="0"/>
        <v>0.04793525627723594</v>
      </c>
    </row>
    <row r="42" spans="4:12" ht="12.75">
      <c r="D42">
        <v>6.2</v>
      </c>
      <c r="F42" t="s">
        <v>77</v>
      </c>
      <c r="H42" t="s">
        <v>36</v>
      </c>
      <c r="J42" s="1">
        <v>51</v>
      </c>
      <c r="L42" s="5">
        <f t="shared" si="0"/>
        <v>0.010583108528740403</v>
      </c>
    </row>
    <row r="43" spans="4:12" ht="12.75">
      <c r="D43">
        <v>2.4</v>
      </c>
      <c r="F43" t="s">
        <v>71</v>
      </c>
      <c r="H43" t="s">
        <v>37</v>
      </c>
      <c r="J43" s="1">
        <v>128</v>
      </c>
      <c r="L43" s="5">
        <f t="shared" si="0"/>
        <v>0.02656152728781905</v>
      </c>
    </row>
    <row r="44" spans="4:12" ht="12.75">
      <c r="D44">
        <v>3.5</v>
      </c>
      <c r="F44" t="s">
        <v>78</v>
      </c>
      <c r="H44" t="s">
        <v>38</v>
      </c>
      <c r="J44" s="1">
        <v>69</v>
      </c>
      <c r="L44" s="5">
        <f t="shared" si="0"/>
        <v>0.014318323303589956</v>
      </c>
    </row>
    <row r="45" spans="4:12" ht="12.75">
      <c r="D45">
        <v>5.2</v>
      </c>
      <c r="F45" t="s">
        <v>74</v>
      </c>
      <c r="H45" t="s">
        <v>39</v>
      </c>
      <c r="J45" s="1">
        <v>29</v>
      </c>
      <c r="L45" s="5">
        <f t="shared" si="0"/>
        <v>0.006017846026146504</v>
      </c>
    </row>
    <row r="46" spans="4:12" ht="12.75">
      <c r="D46">
        <v>3.6</v>
      </c>
      <c r="F46" t="s">
        <v>78</v>
      </c>
      <c r="H46" t="s">
        <v>40</v>
      </c>
      <c r="J46" s="1">
        <v>34</v>
      </c>
      <c r="L46" s="5">
        <f t="shared" si="0"/>
        <v>0.007055405685826935</v>
      </c>
    </row>
    <row r="47" spans="4:12" ht="12.75">
      <c r="D47">
        <v>2.5</v>
      </c>
      <c r="F47" t="s">
        <v>71</v>
      </c>
      <c r="H47" t="s">
        <v>41</v>
      </c>
      <c r="J47" s="1">
        <v>37</v>
      </c>
      <c r="L47" s="5">
        <f t="shared" si="0"/>
        <v>0.007677941481635194</v>
      </c>
    </row>
    <row r="48" spans="4:12" ht="12.75">
      <c r="D48">
        <v>10.4</v>
      </c>
      <c r="F48" t="s">
        <v>70</v>
      </c>
      <c r="H48" t="s">
        <v>42</v>
      </c>
      <c r="J48" s="1">
        <v>14</v>
      </c>
      <c r="L48" s="5">
        <f t="shared" si="0"/>
        <v>0.0029051670471052084</v>
      </c>
    </row>
    <row r="49" spans="4:12" ht="12.75">
      <c r="D49">
        <v>5.3</v>
      </c>
      <c r="F49" t="s">
        <v>74</v>
      </c>
      <c r="H49" t="s">
        <v>43</v>
      </c>
      <c r="J49" s="1">
        <v>4</v>
      </c>
      <c r="L49" s="5">
        <f t="shared" si="0"/>
        <v>0.0008300477277443454</v>
      </c>
    </row>
    <row r="50" spans="4:12" ht="12.75">
      <c r="D50">
        <v>8.4</v>
      </c>
      <c r="F50" t="s">
        <v>69</v>
      </c>
      <c r="H50" t="s">
        <v>44</v>
      </c>
      <c r="J50" s="1">
        <v>13</v>
      </c>
      <c r="L50" s="5">
        <f t="shared" si="0"/>
        <v>0.0026976551151691223</v>
      </c>
    </row>
    <row r="51" spans="4:12" ht="12.75">
      <c r="D51">
        <v>12.6</v>
      </c>
      <c r="F51" t="s">
        <v>67</v>
      </c>
      <c r="H51" t="s">
        <v>45</v>
      </c>
      <c r="J51" s="1">
        <v>3</v>
      </c>
      <c r="L51" s="5">
        <f t="shared" si="0"/>
        <v>0.0006225357958082589</v>
      </c>
    </row>
    <row r="52" spans="4:12" ht="12.75">
      <c r="D52">
        <v>8.5</v>
      </c>
      <c r="F52" t="s">
        <v>69</v>
      </c>
      <c r="H52" t="s">
        <v>46</v>
      </c>
      <c r="J52" s="1">
        <v>9</v>
      </c>
      <c r="L52" s="5">
        <f t="shared" si="0"/>
        <v>0.001867607387424777</v>
      </c>
    </row>
    <row r="53" spans="4:12" ht="12.75">
      <c r="D53">
        <v>5.4</v>
      </c>
      <c r="F53" t="s">
        <v>74</v>
      </c>
      <c r="H53" t="s">
        <v>47</v>
      </c>
      <c r="J53" s="1">
        <v>5</v>
      </c>
      <c r="L53" s="5">
        <f t="shared" si="0"/>
        <v>0.0010375596596804316</v>
      </c>
    </row>
    <row r="54" spans="4:12" ht="12.75">
      <c r="D54">
        <v>12.7</v>
      </c>
      <c r="F54" t="s">
        <v>67</v>
      </c>
      <c r="H54" t="s">
        <v>48</v>
      </c>
      <c r="J54" s="1">
        <v>25</v>
      </c>
      <c r="L54" s="5">
        <f t="shared" si="0"/>
        <v>0.005187798298402158</v>
      </c>
    </row>
    <row r="55" spans="4:12" ht="12.75">
      <c r="D55">
        <v>12.8</v>
      </c>
      <c r="F55" t="s">
        <v>67</v>
      </c>
      <c r="H55" t="s">
        <v>49</v>
      </c>
      <c r="J55" s="1">
        <v>20</v>
      </c>
      <c r="L55" s="5">
        <f t="shared" si="0"/>
        <v>0.004150238638721726</v>
      </c>
    </row>
    <row r="56" spans="4:12" ht="12.75">
      <c r="D56">
        <v>12.9</v>
      </c>
      <c r="F56" t="s">
        <v>67</v>
      </c>
      <c r="H56" t="s">
        <v>50</v>
      </c>
      <c r="J56" s="1">
        <v>4</v>
      </c>
      <c r="L56" s="5">
        <f t="shared" si="0"/>
        <v>0.0008300477277443454</v>
      </c>
    </row>
    <row r="57" spans="4:12" ht="12.75">
      <c r="D57">
        <v>9.2</v>
      </c>
      <c r="F57" t="s">
        <v>72</v>
      </c>
      <c r="H57" t="s">
        <v>51</v>
      </c>
      <c r="J57" s="1">
        <v>5</v>
      </c>
      <c r="L57" s="5">
        <f t="shared" si="0"/>
        <v>0.0010375596596804316</v>
      </c>
    </row>
    <row r="58" spans="4:12" ht="12.75">
      <c r="D58">
        <v>3.7</v>
      </c>
      <c r="F58" t="s">
        <v>78</v>
      </c>
      <c r="H58" t="s">
        <v>52</v>
      </c>
      <c r="J58" s="1">
        <v>14</v>
      </c>
      <c r="L58" s="5">
        <f t="shared" si="0"/>
        <v>0.0029051670471052084</v>
      </c>
    </row>
    <row r="59" spans="4:12" ht="12.75">
      <c r="D59">
        <v>1.4</v>
      </c>
      <c r="F59" t="s">
        <v>76</v>
      </c>
      <c r="H59" t="s">
        <v>53</v>
      </c>
      <c r="J59" s="1">
        <v>17</v>
      </c>
      <c r="L59" s="5">
        <f t="shared" si="0"/>
        <v>0.0035277028429134675</v>
      </c>
    </row>
    <row r="60" spans="4:12" ht="12.75">
      <c r="D60">
        <v>9.3</v>
      </c>
      <c r="F60" t="s">
        <v>72</v>
      </c>
      <c r="H60" t="s">
        <v>54</v>
      </c>
      <c r="J60" s="1">
        <v>63</v>
      </c>
      <c r="L60" s="5">
        <f t="shared" si="0"/>
        <v>0.013073251711973438</v>
      </c>
    </row>
    <row r="61" spans="4:12" ht="12.75">
      <c r="D61">
        <v>7.2</v>
      </c>
      <c r="F61" t="s">
        <v>79</v>
      </c>
      <c r="H61" t="s">
        <v>55</v>
      </c>
      <c r="J61" s="1">
        <v>102</v>
      </c>
      <c r="L61" s="5">
        <f t="shared" si="0"/>
        <v>0.021166217057480806</v>
      </c>
    </row>
    <row r="62" spans="4:12" ht="12.75">
      <c r="D62">
        <v>5.5</v>
      </c>
      <c r="F62" t="s">
        <v>74</v>
      </c>
      <c r="H62" t="s">
        <v>56</v>
      </c>
      <c r="J62" s="1">
        <v>5</v>
      </c>
      <c r="L62" s="5">
        <f t="shared" si="0"/>
        <v>0.0010375596596804316</v>
      </c>
    </row>
    <row r="63" spans="4:12" ht="12.75">
      <c r="D63">
        <v>10.5</v>
      </c>
      <c r="F63" t="s">
        <v>70</v>
      </c>
      <c r="H63" t="s">
        <v>57</v>
      </c>
      <c r="J63" s="1">
        <v>15</v>
      </c>
      <c r="L63" s="5">
        <f t="shared" si="0"/>
        <v>0.003112678979041295</v>
      </c>
    </row>
    <row r="64" spans="4:12" ht="12.75">
      <c r="D64">
        <v>10.6</v>
      </c>
      <c r="F64" t="s">
        <v>70</v>
      </c>
      <c r="H64" t="s">
        <v>58</v>
      </c>
      <c r="J64" s="1">
        <v>15</v>
      </c>
      <c r="L64" s="5">
        <f t="shared" si="0"/>
        <v>0.003112678979041295</v>
      </c>
    </row>
    <row r="65" spans="4:12" ht="12.75">
      <c r="D65">
        <v>5.6</v>
      </c>
      <c r="F65" t="s">
        <v>74</v>
      </c>
      <c r="H65" t="s">
        <v>59</v>
      </c>
      <c r="J65" s="1">
        <v>18</v>
      </c>
      <c r="L65" s="5">
        <f t="shared" si="0"/>
        <v>0.003735214774849554</v>
      </c>
    </row>
    <row r="66" spans="4:12" ht="12.75">
      <c r="D66">
        <v>4.3</v>
      </c>
      <c r="F66" t="s">
        <v>73</v>
      </c>
      <c r="H66" t="s">
        <v>60</v>
      </c>
      <c r="J66" s="1">
        <v>10</v>
      </c>
      <c r="L66" s="5">
        <f t="shared" si="0"/>
        <v>0.002075119319360863</v>
      </c>
    </row>
    <row r="67" spans="4:12" ht="12.75">
      <c r="D67">
        <v>4.4</v>
      </c>
      <c r="F67" t="s">
        <v>73</v>
      </c>
      <c r="H67" t="s">
        <v>61</v>
      </c>
      <c r="J67" s="1">
        <v>3</v>
      </c>
      <c r="L67" s="5">
        <f t="shared" si="0"/>
        <v>0.0006225357958082589</v>
      </c>
    </row>
    <row r="68" spans="4:12" ht="12.75">
      <c r="D68">
        <v>3.8</v>
      </c>
      <c r="F68" t="s">
        <v>78</v>
      </c>
      <c r="H68" t="s">
        <v>62</v>
      </c>
      <c r="J68" s="1">
        <v>87</v>
      </c>
      <c r="L68" s="5">
        <f t="shared" si="0"/>
        <v>0.01805353807843951</v>
      </c>
    </row>
    <row r="69" spans="4:12" ht="12.75">
      <c r="D69">
        <v>5.7</v>
      </c>
      <c r="F69" t="s">
        <v>74</v>
      </c>
      <c r="H69" t="s">
        <v>63</v>
      </c>
      <c r="J69" s="1">
        <v>17</v>
      </c>
      <c r="L69" s="5">
        <f t="shared" si="0"/>
        <v>0.0035277028429134675</v>
      </c>
    </row>
    <row r="70" spans="4:12" ht="12.75">
      <c r="D70">
        <v>13.3</v>
      </c>
      <c r="F70" t="s">
        <v>75</v>
      </c>
      <c r="H70" t="s">
        <v>64</v>
      </c>
      <c r="J70" s="1">
        <v>57</v>
      </c>
      <c r="L70" s="5">
        <f t="shared" si="0"/>
        <v>0.011828180120356921</v>
      </c>
    </row>
    <row r="71" spans="4:12" ht="12.75">
      <c r="D71">
        <v>3.1</v>
      </c>
      <c r="F71" t="s">
        <v>80</v>
      </c>
      <c r="H71" t="s">
        <v>65</v>
      </c>
      <c r="J71" s="1">
        <v>6</v>
      </c>
      <c r="L71" s="5">
        <f t="shared" si="0"/>
        <v>0.0012450715916165179</v>
      </c>
    </row>
    <row r="72" ht="12.75">
      <c r="L72" s="5"/>
    </row>
    <row r="73" spans="8:12" ht="12.75">
      <c r="H73" s="3" t="s">
        <v>66</v>
      </c>
      <c r="J73" s="1">
        <f>SUM(J11:J72)</f>
        <v>4819</v>
      </c>
      <c r="L73" s="5">
        <f t="shared" si="0"/>
        <v>1</v>
      </c>
    </row>
    <row r="75" ht="12.75">
      <c r="F75" s="13" t="s">
        <v>130</v>
      </c>
    </row>
  </sheetData>
  <mergeCells count="2">
    <mergeCell ref="F5:L5"/>
    <mergeCell ref="F6:L6"/>
  </mergeCells>
  <printOptions/>
  <pageMargins left="0.75" right="0.75" top="1" bottom="1" header="0.5" footer="0.5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N61"/>
  <sheetViews>
    <sheetView workbookViewId="0" topLeftCell="A1">
      <selection activeCell="E21" sqref="E21"/>
    </sheetView>
  </sheetViews>
  <sheetFormatPr defaultColWidth="9.140625" defaultRowHeight="12.75"/>
  <cols>
    <col min="5" max="5" width="17.57421875" style="0" bestFit="1" customWidth="1"/>
    <col min="6" max="6" width="1.7109375" style="0" customWidth="1"/>
    <col min="7" max="7" width="12.57421875" style="0" bestFit="1" customWidth="1"/>
    <col min="8" max="8" width="9.57421875" style="0" bestFit="1" customWidth="1"/>
  </cols>
  <sheetData>
    <row r="1" ht="12.75">
      <c r="A1" t="s">
        <v>129</v>
      </c>
    </row>
    <row r="4" spans="5:7" ht="12.75">
      <c r="E4" s="2" t="s">
        <v>0</v>
      </c>
      <c r="F4" s="2"/>
      <c r="G4" s="2" t="s">
        <v>2</v>
      </c>
    </row>
    <row r="5" spans="5:8" ht="12.75">
      <c r="E5" t="s">
        <v>135</v>
      </c>
      <c r="G5">
        <v>116</v>
      </c>
      <c r="H5" s="17"/>
    </row>
    <row r="6" spans="5:8" ht="12.75">
      <c r="E6" t="s">
        <v>69</v>
      </c>
      <c r="G6">
        <v>104</v>
      </c>
      <c r="H6" s="17"/>
    </row>
    <row r="7" spans="5:13" ht="12.75">
      <c r="E7" t="s">
        <v>67</v>
      </c>
      <c r="G7">
        <v>104</v>
      </c>
      <c r="H7" s="17"/>
      <c r="K7" t="s">
        <v>70</v>
      </c>
      <c r="M7">
        <v>136</v>
      </c>
    </row>
    <row r="8" spans="5:8" ht="12.75">
      <c r="E8" s="4" t="s">
        <v>72</v>
      </c>
      <c r="G8">
        <v>120</v>
      </c>
      <c r="H8" s="17"/>
    </row>
    <row r="9" spans="5:14" ht="12.75">
      <c r="E9" t="s">
        <v>70</v>
      </c>
      <c r="G9">
        <v>136</v>
      </c>
      <c r="H9" s="17"/>
      <c r="K9" t="s">
        <v>74</v>
      </c>
      <c r="M9">
        <v>145</v>
      </c>
      <c r="N9" s="17"/>
    </row>
    <row r="10" spans="5:8" ht="12.75">
      <c r="E10" t="s">
        <v>74</v>
      </c>
      <c r="G10">
        <v>145</v>
      </c>
      <c r="H10" s="17"/>
    </row>
    <row r="11" spans="5:8" ht="12.75">
      <c r="E11" t="s">
        <v>79</v>
      </c>
      <c r="G11">
        <v>216</v>
      </c>
      <c r="H11" s="17"/>
    </row>
    <row r="12" spans="5:8" ht="12.75">
      <c r="E12" s="4" t="s">
        <v>71</v>
      </c>
      <c r="G12">
        <v>279</v>
      </c>
      <c r="H12" s="17"/>
    </row>
    <row r="13" spans="5:8" ht="12.75">
      <c r="E13" t="s">
        <v>80</v>
      </c>
      <c r="G13">
        <v>1006</v>
      </c>
      <c r="H13" s="17"/>
    </row>
    <row r="14" spans="5:8" ht="12.75">
      <c r="E14" t="s">
        <v>68</v>
      </c>
      <c r="G14">
        <v>1237</v>
      </c>
      <c r="H14" s="17"/>
    </row>
    <row r="15" spans="5:8" ht="12.75">
      <c r="E15" t="s">
        <v>75</v>
      </c>
      <c r="G15">
        <v>1414</v>
      </c>
      <c r="H15" s="17"/>
    </row>
    <row r="16" ht="12.75">
      <c r="H16" s="19"/>
    </row>
    <row r="17" spans="7:8" ht="12.75">
      <c r="G17">
        <f>SUM(G5:G16)</f>
        <v>4877</v>
      </c>
      <c r="H17" s="17"/>
    </row>
    <row r="18" ht="12.75">
      <c r="H18" s="17"/>
    </row>
    <row r="19" ht="12.75">
      <c r="H19" s="17"/>
    </row>
    <row r="20" ht="12.75">
      <c r="H20" s="17"/>
    </row>
    <row r="21" ht="12.75">
      <c r="E21" t="s">
        <v>74</v>
      </c>
    </row>
    <row r="22" ht="12.75">
      <c r="H22" s="17"/>
    </row>
    <row r="23" ht="12.75">
      <c r="H23" s="17"/>
    </row>
    <row r="24" spans="5:8" ht="12.75">
      <c r="E24" t="s">
        <v>70</v>
      </c>
      <c r="H24" s="17"/>
    </row>
    <row r="25" ht="12.75">
      <c r="G25" s="4"/>
    </row>
    <row r="32" spans="4:5" ht="12.75">
      <c r="D32" t="s">
        <v>133</v>
      </c>
      <c r="E32" t="s">
        <v>133</v>
      </c>
    </row>
    <row r="43" ht="12.75">
      <c r="G43" s="4"/>
    </row>
    <row r="49" ht="12.75">
      <c r="G49" s="4"/>
    </row>
    <row r="61" ht="12.75">
      <c r="G61" s="4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2:M72"/>
  <sheetViews>
    <sheetView workbookViewId="0" topLeftCell="A4">
      <selection activeCell="E7" sqref="E7"/>
    </sheetView>
  </sheetViews>
  <sheetFormatPr defaultColWidth="9.140625" defaultRowHeight="12.75"/>
  <cols>
    <col min="2" max="2" width="9.7109375" style="0" customWidth="1"/>
    <col min="3" max="3" width="12.57421875" style="0" customWidth="1"/>
    <col min="4" max="4" width="1.7109375" style="0" customWidth="1"/>
    <col min="5" max="5" width="12.57421875" style="0" customWidth="1"/>
    <col min="6" max="6" width="1.7109375" style="0" customWidth="1"/>
    <col min="9" max="9" width="11.00390625" style="0" customWidth="1"/>
    <col min="10" max="10" width="1.7109375" style="0" customWidth="1"/>
  </cols>
  <sheetData>
    <row r="2" ht="20.25">
      <c r="C2" s="20" t="s">
        <v>128</v>
      </c>
    </row>
    <row r="3" ht="20.25">
      <c r="C3" s="20" t="s">
        <v>136</v>
      </c>
    </row>
    <row r="4" spans="2:13" ht="12.75">
      <c r="B4" s="4"/>
      <c r="C4" s="4"/>
      <c r="I4" s="4"/>
      <c r="J4" s="4"/>
      <c r="K4" s="4"/>
      <c r="L4" s="4"/>
      <c r="M4" s="4"/>
    </row>
    <row r="5" spans="2:13" ht="12.75">
      <c r="B5" s="4"/>
      <c r="C5" s="2" t="s">
        <v>1</v>
      </c>
      <c r="D5" s="2"/>
      <c r="E5" s="2" t="s">
        <v>2</v>
      </c>
      <c r="F5" s="2"/>
      <c r="G5" s="2" t="s">
        <v>3</v>
      </c>
      <c r="I5" s="4"/>
      <c r="J5" s="4"/>
      <c r="K5" s="4"/>
      <c r="L5" s="4"/>
      <c r="M5" s="4"/>
    </row>
    <row r="6" spans="2:13" ht="12.75">
      <c r="B6" s="4"/>
      <c r="C6" t="s">
        <v>134</v>
      </c>
      <c r="E6" s="1">
        <v>1132</v>
      </c>
      <c r="G6" s="12"/>
      <c r="K6" s="1"/>
      <c r="M6" s="12"/>
    </row>
    <row r="7" spans="3:13" ht="12.75">
      <c r="C7" t="s">
        <v>29</v>
      </c>
      <c r="E7" s="1">
        <v>65</v>
      </c>
      <c r="G7" s="12"/>
      <c r="K7" s="1"/>
      <c r="M7" s="12"/>
    </row>
    <row r="8" spans="3:13" ht="12.75">
      <c r="C8" t="s">
        <v>137</v>
      </c>
      <c r="E8" s="1">
        <v>71</v>
      </c>
      <c r="G8" s="12"/>
      <c r="K8" s="1"/>
      <c r="M8" s="12"/>
    </row>
    <row r="9" spans="3:13" ht="12.75">
      <c r="C9" t="s">
        <v>38</v>
      </c>
      <c r="E9" s="1">
        <v>76</v>
      </c>
      <c r="G9" s="12"/>
      <c r="K9" s="1"/>
      <c r="M9" s="12"/>
    </row>
    <row r="10" spans="3:13" ht="12.75">
      <c r="C10" t="s">
        <v>55</v>
      </c>
      <c r="E10" s="1">
        <v>157</v>
      </c>
      <c r="G10" s="12"/>
      <c r="K10" s="1"/>
      <c r="M10" s="12"/>
    </row>
    <row r="11" spans="3:13" ht="12.75">
      <c r="C11" t="s">
        <v>37</v>
      </c>
      <c r="E11" s="1">
        <v>167</v>
      </c>
      <c r="G11" s="12"/>
      <c r="K11" s="1"/>
      <c r="M11" s="12"/>
    </row>
    <row r="12" spans="3:13" ht="12.75">
      <c r="C12" t="s">
        <v>35</v>
      </c>
      <c r="E12" s="1">
        <v>183</v>
      </c>
      <c r="G12" s="12"/>
      <c r="K12" s="1"/>
      <c r="M12" s="12"/>
    </row>
    <row r="13" spans="3:13" ht="12.75">
      <c r="C13" t="s">
        <v>9</v>
      </c>
      <c r="E13" s="1">
        <v>198</v>
      </c>
      <c r="G13" s="12"/>
      <c r="K13" s="1"/>
      <c r="M13" s="12"/>
    </row>
    <row r="14" spans="3:13" ht="12.75">
      <c r="C14" t="s">
        <v>31</v>
      </c>
      <c r="E14" s="1">
        <v>658</v>
      </c>
      <c r="G14" s="12"/>
      <c r="K14" s="1"/>
      <c r="M14" s="12"/>
    </row>
    <row r="15" spans="3:13" ht="12.75">
      <c r="C15" t="s">
        <v>11</v>
      </c>
      <c r="E15" s="1">
        <v>976</v>
      </c>
      <c r="G15" s="12"/>
      <c r="K15" s="1"/>
      <c r="M15" s="12"/>
    </row>
    <row r="16" spans="3:13" ht="12.75">
      <c r="C16" t="s">
        <v>19</v>
      </c>
      <c r="E16" s="1">
        <v>1194</v>
      </c>
      <c r="G16" s="12"/>
      <c r="K16" s="1"/>
      <c r="M16" s="12"/>
    </row>
    <row r="17" ht="12.75">
      <c r="G17" s="18"/>
    </row>
    <row r="18" spans="3:7" ht="12.75">
      <c r="C18" s="12"/>
      <c r="E18">
        <f>SUM(E6:E16)</f>
        <v>4877</v>
      </c>
      <c r="G18" s="12"/>
    </row>
    <row r="19" spans="3:7" ht="12.75">
      <c r="C19" t="s">
        <v>133</v>
      </c>
      <c r="E19" s="1" t="s">
        <v>133</v>
      </c>
      <c r="G19" s="15"/>
    </row>
    <row r="20" spans="3:7" ht="12.75">
      <c r="C20" s="2" t="s">
        <v>1</v>
      </c>
      <c r="D20" s="2"/>
      <c r="E20" s="2" t="s">
        <v>3</v>
      </c>
      <c r="F20" s="4"/>
      <c r="G20" s="4"/>
    </row>
    <row r="21" spans="3:7" ht="12.75">
      <c r="C21" t="s">
        <v>134</v>
      </c>
      <c r="E21" s="16"/>
      <c r="F21" s="4"/>
      <c r="G21" s="11"/>
    </row>
    <row r="22" spans="3:7" ht="12.75">
      <c r="C22" t="s">
        <v>6</v>
      </c>
      <c r="E22" s="16"/>
      <c r="G22" s="12"/>
    </row>
    <row r="23" spans="3:7" ht="12.75">
      <c r="C23" t="s">
        <v>62</v>
      </c>
      <c r="E23" s="16"/>
      <c r="G23" s="12"/>
    </row>
    <row r="24" spans="3:7" ht="12.75">
      <c r="C24" t="s">
        <v>38</v>
      </c>
      <c r="E24" s="16"/>
      <c r="G24" s="12"/>
    </row>
    <row r="25" spans="3:7" ht="12.75">
      <c r="C25" t="s">
        <v>55</v>
      </c>
      <c r="E25" s="16"/>
      <c r="G25" s="12"/>
    </row>
    <row r="26" spans="3:7" ht="12.75">
      <c r="C26" t="s">
        <v>37</v>
      </c>
      <c r="E26" s="16"/>
      <c r="G26" s="12"/>
    </row>
    <row r="27" spans="3:7" ht="12.75">
      <c r="C27" t="s">
        <v>35</v>
      </c>
      <c r="E27" s="16"/>
      <c r="G27" s="12"/>
    </row>
    <row r="28" spans="3:7" ht="12.75">
      <c r="C28" t="s">
        <v>9</v>
      </c>
      <c r="E28" s="16"/>
      <c r="G28" s="12"/>
    </row>
    <row r="29" spans="3:7" ht="12.75">
      <c r="C29" t="s">
        <v>31</v>
      </c>
      <c r="E29" s="16"/>
      <c r="G29" s="12"/>
    </row>
    <row r="30" spans="3:7" ht="12.75">
      <c r="C30" t="s">
        <v>11</v>
      </c>
      <c r="E30" s="16"/>
      <c r="G30" s="12"/>
    </row>
    <row r="31" spans="3:7" ht="12.75">
      <c r="C31" t="s">
        <v>19</v>
      </c>
      <c r="E31" s="16"/>
      <c r="G31" s="12"/>
    </row>
    <row r="33" spans="3:5" ht="12.75">
      <c r="C33" s="12"/>
      <c r="E33" s="14"/>
    </row>
    <row r="34" ht="12.75">
      <c r="C34" s="12"/>
    </row>
    <row r="35" ht="12.75">
      <c r="C35" s="12"/>
    </row>
    <row r="36" ht="12.75">
      <c r="C36" s="12"/>
    </row>
    <row r="37" ht="12.75">
      <c r="C37" s="12"/>
    </row>
    <row r="38" ht="12.75">
      <c r="C38" s="12"/>
    </row>
    <row r="39" ht="12.75">
      <c r="C39" s="12"/>
    </row>
    <row r="40" ht="12.75">
      <c r="C40" s="12"/>
    </row>
    <row r="41" ht="12.75">
      <c r="C41" s="12"/>
    </row>
    <row r="42" ht="12.75">
      <c r="C42" s="12"/>
    </row>
    <row r="43" ht="12.75">
      <c r="C43" s="12"/>
    </row>
    <row r="44" ht="12.75">
      <c r="C44" s="12"/>
    </row>
    <row r="45" ht="12.75">
      <c r="C45" s="12"/>
    </row>
    <row r="46" ht="12.75">
      <c r="C46" s="12"/>
    </row>
    <row r="47" ht="12.75">
      <c r="C47" s="12"/>
    </row>
    <row r="48" ht="12.75">
      <c r="C48" s="12"/>
    </row>
    <row r="49" ht="12.75">
      <c r="C49" s="12"/>
    </row>
    <row r="50" ht="12.75">
      <c r="C50" s="12"/>
    </row>
    <row r="51" ht="12.75">
      <c r="C51" s="12"/>
    </row>
    <row r="52" ht="12.75">
      <c r="C52" s="12"/>
    </row>
    <row r="53" ht="12.75">
      <c r="C53" s="12"/>
    </row>
    <row r="54" ht="12.75">
      <c r="C54" s="12"/>
    </row>
    <row r="55" ht="12.75">
      <c r="C55" s="12"/>
    </row>
    <row r="56" ht="12.75">
      <c r="C56" s="12"/>
    </row>
    <row r="57" ht="12.75">
      <c r="C57" s="12"/>
    </row>
    <row r="58" ht="12.75">
      <c r="C58" s="12"/>
    </row>
    <row r="59" ht="12.75">
      <c r="C59" s="12"/>
    </row>
    <row r="60" ht="12.75">
      <c r="C60" s="12"/>
    </row>
    <row r="61" ht="12.75">
      <c r="C61" s="12"/>
    </row>
    <row r="62" ht="12.75">
      <c r="C62" s="12"/>
    </row>
    <row r="63" ht="12.75">
      <c r="C63" s="12"/>
    </row>
    <row r="64" ht="12.75">
      <c r="C64" s="12"/>
    </row>
    <row r="65" ht="12.75">
      <c r="C65" s="12"/>
    </row>
    <row r="66" ht="12.75">
      <c r="C66" s="12"/>
    </row>
    <row r="67" ht="12.75">
      <c r="C67" s="12"/>
    </row>
    <row r="68" ht="12.75">
      <c r="C68" s="12"/>
    </row>
    <row r="69" ht="12.75">
      <c r="C69" s="12"/>
    </row>
    <row r="70" ht="12.75">
      <c r="C70" s="12"/>
    </row>
    <row r="72" ht="12.75">
      <c r="A72" t="s">
        <v>132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4:H37"/>
  <sheetViews>
    <sheetView workbookViewId="0" topLeftCell="A1">
      <selection activeCell="H33" sqref="H33"/>
    </sheetView>
  </sheetViews>
  <sheetFormatPr defaultColWidth="9.140625" defaultRowHeight="12.75"/>
  <cols>
    <col min="5" max="5" width="1.7109375" style="0" customWidth="1"/>
    <col min="6" max="6" width="12.57421875" style="0" bestFit="1" customWidth="1"/>
    <col min="7" max="7" width="1.7109375" style="0" customWidth="1"/>
  </cols>
  <sheetData>
    <row r="4" spans="4:8" ht="12.75">
      <c r="D4" s="21" t="s">
        <v>81</v>
      </c>
      <c r="E4" s="21"/>
      <c r="F4" s="21"/>
      <c r="G4" s="21"/>
      <c r="H4" s="21"/>
    </row>
    <row r="5" spans="4:8" ht="12.75">
      <c r="D5" s="21" t="s">
        <v>127</v>
      </c>
      <c r="E5" s="21"/>
      <c r="F5" s="21"/>
      <c r="G5" s="21"/>
      <c r="H5" s="21"/>
    </row>
    <row r="8" spans="4:8" ht="12.75">
      <c r="D8" s="7" t="s">
        <v>82</v>
      </c>
      <c r="E8" s="2"/>
      <c r="F8" s="2" t="s">
        <v>2</v>
      </c>
      <c r="G8" s="2"/>
      <c r="H8" s="2" t="s">
        <v>3</v>
      </c>
    </row>
    <row r="9" spans="4:8" ht="12.75">
      <c r="D9" s="1" t="s">
        <v>83</v>
      </c>
      <c r="F9" s="1">
        <v>2</v>
      </c>
      <c r="H9" s="6">
        <f>F9/4894</f>
        <v>0.0004086636697997548</v>
      </c>
    </row>
    <row r="10" spans="4:8" ht="12.75">
      <c r="D10" s="1" t="s">
        <v>84</v>
      </c>
      <c r="F10" s="1">
        <v>2</v>
      </c>
      <c r="H10" s="6">
        <f aca="true" t="shared" si="0" ref="H10:H34">F10/4894</f>
        <v>0.0004086636697997548</v>
      </c>
    </row>
    <row r="11" spans="4:8" ht="12.75">
      <c r="D11" s="1" t="s">
        <v>85</v>
      </c>
      <c r="F11" s="1">
        <v>1</v>
      </c>
      <c r="H11" s="6">
        <f t="shared" si="0"/>
        <v>0.0002043318348998774</v>
      </c>
    </row>
    <row r="12" spans="4:8" ht="12.75">
      <c r="D12" s="1" t="s">
        <v>86</v>
      </c>
      <c r="F12" s="1">
        <v>4</v>
      </c>
      <c r="H12" s="6">
        <f t="shared" si="0"/>
        <v>0.0008173273395995096</v>
      </c>
    </row>
    <row r="13" spans="4:8" ht="12.75">
      <c r="D13" s="1" t="s">
        <v>87</v>
      </c>
      <c r="F13" s="1">
        <v>2</v>
      </c>
      <c r="H13" s="6">
        <f t="shared" si="0"/>
        <v>0.0004086636697997548</v>
      </c>
    </row>
    <row r="14" spans="4:8" ht="12.75">
      <c r="D14" s="1" t="s">
        <v>88</v>
      </c>
      <c r="F14" s="1">
        <v>1</v>
      </c>
      <c r="H14" s="6">
        <f t="shared" si="0"/>
        <v>0.0002043318348998774</v>
      </c>
    </row>
    <row r="15" spans="4:8" ht="12.75">
      <c r="D15" s="1" t="s">
        <v>89</v>
      </c>
      <c r="F15" s="1">
        <v>2</v>
      </c>
      <c r="H15" s="6">
        <f t="shared" si="0"/>
        <v>0.0004086636697997548</v>
      </c>
    </row>
    <row r="16" spans="4:8" ht="12.75">
      <c r="D16" s="1" t="s">
        <v>90</v>
      </c>
      <c r="F16" s="1">
        <v>3</v>
      </c>
      <c r="H16" s="6">
        <f t="shared" si="0"/>
        <v>0.0006129955046996322</v>
      </c>
    </row>
    <row r="17" spans="4:8" ht="12.75">
      <c r="D17" s="1" t="s">
        <v>91</v>
      </c>
      <c r="F17" s="1">
        <v>2</v>
      </c>
      <c r="H17" s="6">
        <f t="shared" si="0"/>
        <v>0.0004086636697997548</v>
      </c>
    </row>
    <row r="18" spans="4:8" ht="12.75">
      <c r="D18" s="1" t="s">
        <v>92</v>
      </c>
      <c r="F18" s="1">
        <v>8</v>
      </c>
      <c r="H18" s="6">
        <f t="shared" si="0"/>
        <v>0.0016346546791990192</v>
      </c>
    </row>
    <row r="19" spans="4:8" ht="12.75">
      <c r="D19" s="1" t="s">
        <v>93</v>
      </c>
      <c r="F19" s="1">
        <v>1</v>
      </c>
      <c r="H19" s="6">
        <f t="shared" si="0"/>
        <v>0.0002043318348998774</v>
      </c>
    </row>
    <row r="20" spans="4:8" ht="12.75">
      <c r="D20" s="1" t="s">
        <v>94</v>
      </c>
      <c r="F20" s="1">
        <v>3</v>
      </c>
      <c r="H20" s="6">
        <f t="shared" si="0"/>
        <v>0.0006129955046996322</v>
      </c>
    </row>
    <row r="21" spans="4:8" ht="12.75">
      <c r="D21" s="1" t="s">
        <v>95</v>
      </c>
      <c r="F21" s="1">
        <v>6</v>
      </c>
      <c r="H21" s="6">
        <f t="shared" si="0"/>
        <v>0.0012259910093992644</v>
      </c>
    </row>
    <row r="22" spans="4:8" ht="12.75">
      <c r="D22" s="1" t="s">
        <v>96</v>
      </c>
      <c r="F22" s="1">
        <v>4818</v>
      </c>
      <c r="H22" s="6">
        <f t="shared" si="0"/>
        <v>0.9844707805476093</v>
      </c>
    </row>
    <row r="23" spans="4:8" ht="12.75">
      <c r="D23" s="1" t="s">
        <v>97</v>
      </c>
      <c r="F23" s="1">
        <v>6</v>
      </c>
      <c r="H23" s="6">
        <f t="shared" si="0"/>
        <v>0.0012259910093992644</v>
      </c>
    </row>
    <row r="24" spans="4:8" ht="12.75">
      <c r="D24" s="1" t="s">
        <v>98</v>
      </c>
      <c r="F24" s="1">
        <v>1</v>
      </c>
      <c r="H24" s="6">
        <f t="shared" si="0"/>
        <v>0.0002043318348998774</v>
      </c>
    </row>
    <row r="25" spans="4:8" ht="12.75">
      <c r="D25" s="1" t="s">
        <v>99</v>
      </c>
      <c r="F25" s="1">
        <v>25</v>
      </c>
      <c r="H25" s="6">
        <f t="shared" si="0"/>
        <v>0.005108295872496935</v>
      </c>
    </row>
    <row r="26" spans="4:8" ht="12.75">
      <c r="D26" s="1" t="s">
        <v>100</v>
      </c>
      <c r="F26" s="1">
        <v>1</v>
      </c>
      <c r="H26" s="6">
        <f t="shared" si="0"/>
        <v>0.0002043318348998774</v>
      </c>
    </row>
    <row r="27" spans="4:8" ht="12.75">
      <c r="D27" s="1" t="s">
        <v>101</v>
      </c>
      <c r="F27" s="1">
        <v>1</v>
      </c>
      <c r="H27" s="6">
        <f t="shared" si="0"/>
        <v>0.0002043318348998774</v>
      </c>
    </row>
    <row r="28" spans="4:8" ht="12.75">
      <c r="D28" s="1" t="s">
        <v>102</v>
      </c>
      <c r="F28" s="1">
        <v>1</v>
      </c>
      <c r="H28" s="6">
        <f t="shared" si="0"/>
        <v>0.0002043318348998774</v>
      </c>
    </row>
    <row r="29" spans="4:8" ht="12.75">
      <c r="D29" s="1" t="s">
        <v>103</v>
      </c>
      <c r="F29" s="1">
        <v>1</v>
      </c>
      <c r="H29" s="6">
        <f t="shared" si="0"/>
        <v>0.0002043318348998774</v>
      </c>
    </row>
    <row r="30" spans="4:8" ht="12.75">
      <c r="D30" s="1" t="s">
        <v>104</v>
      </c>
      <c r="F30" s="1">
        <v>2</v>
      </c>
      <c r="H30" s="6">
        <f t="shared" si="0"/>
        <v>0.0004086636697997548</v>
      </c>
    </row>
    <row r="31" spans="4:8" ht="12.75">
      <c r="D31" s="1" t="s">
        <v>105</v>
      </c>
      <c r="F31" s="1">
        <v>1</v>
      </c>
      <c r="H31" s="6">
        <f t="shared" si="0"/>
        <v>0.0002043318348998774</v>
      </c>
    </row>
    <row r="32" spans="4:8" ht="12.75">
      <c r="D32" s="1" t="s">
        <v>106</v>
      </c>
      <c r="F32" s="1">
        <v>0</v>
      </c>
      <c r="H32" s="6">
        <f t="shared" si="0"/>
        <v>0</v>
      </c>
    </row>
    <row r="33" ht="12.75">
      <c r="H33" s="6"/>
    </row>
    <row r="34" spans="4:8" ht="12.75">
      <c r="D34" s="3" t="s">
        <v>66</v>
      </c>
      <c r="F34" s="1">
        <f>SUM(F9:F33)</f>
        <v>4894</v>
      </c>
      <c r="H34" s="6">
        <f t="shared" si="0"/>
        <v>1</v>
      </c>
    </row>
    <row r="37" ht="12.75">
      <c r="D37" t="s">
        <v>130</v>
      </c>
    </row>
  </sheetData>
  <mergeCells count="2">
    <mergeCell ref="D4:H4"/>
    <mergeCell ref="D5:H5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H34"/>
  <sheetViews>
    <sheetView workbookViewId="0" topLeftCell="A1">
      <selection activeCell="F9" sqref="F9"/>
    </sheetView>
  </sheetViews>
  <sheetFormatPr defaultColWidth="9.140625" defaultRowHeight="12.75"/>
  <cols>
    <col min="5" max="5" width="1.7109375" style="0" customWidth="1"/>
    <col min="6" max="6" width="12.57421875" style="0" bestFit="1" customWidth="1"/>
    <col min="7" max="7" width="1.7109375" style="0" customWidth="1"/>
  </cols>
  <sheetData>
    <row r="4" spans="4:8" ht="12.75">
      <c r="D4" s="21" t="s">
        <v>107</v>
      </c>
      <c r="E4" s="21"/>
      <c r="F4" s="21"/>
      <c r="G4" s="21"/>
      <c r="H4" s="21"/>
    </row>
    <row r="5" spans="4:8" ht="12.75">
      <c r="D5" s="21" t="s">
        <v>127</v>
      </c>
      <c r="E5" s="21"/>
      <c r="F5" s="21"/>
      <c r="G5" s="21"/>
      <c r="H5" s="21"/>
    </row>
    <row r="8" spans="1:8" ht="12.75">
      <c r="A8" t="s">
        <v>123</v>
      </c>
      <c r="D8" s="7" t="s">
        <v>108</v>
      </c>
      <c r="E8" s="2"/>
      <c r="F8" s="2" t="s">
        <v>2</v>
      </c>
      <c r="G8" s="2"/>
      <c r="H8" s="2" t="s">
        <v>3</v>
      </c>
    </row>
    <row r="9" spans="1:8" ht="12.75">
      <c r="A9">
        <v>425</v>
      </c>
      <c r="D9" s="9" t="s">
        <v>114</v>
      </c>
      <c r="F9" s="1">
        <v>8</v>
      </c>
      <c r="H9" s="8">
        <f aca="true" t="shared" si="0" ref="H9:H16">F9/15</f>
        <v>0.5333333333333333</v>
      </c>
    </row>
    <row r="10" spans="1:8" ht="12.75">
      <c r="A10">
        <v>265</v>
      </c>
      <c r="D10" s="9" t="s">
        <v>112</v>
      </c>
      <c r="F10" s="1">
        <v>3</v>
      </c>
      <c r="H10" s="8">
        <f t="shared" si="0"/>
        <v>0.2</v>
      </c>
    </row>
    <row r="11" spans="1:8" ht="12.75">
      <c r="A11">
        <v>290</v>
      </c>
      <c r="D11" s="9" t="s">
        <v>113</v>
      </c>
      <c r="F11" s="1">
        <v>2</v>
      </c>
      <c r="H11" s="8">
        <f t="shared" si="0"/>
        <v>0.13333333333333333</v>
      </c>
    </row>
    <row r="12" spans="1:8" ht="12.75">
      <c r="A12">
        <v>50</v>
      </c>
      <c r="D12" s="9" t="s">
        <v>109</v>
      </c>
      <c r="F12" s="1">
        <v>1</v>
      </c>
      <c r="H12" s="8">
        <f>F12/15</f>
        <v>0.06666666666666667</v>
      </c>
    </row>
    <row r="13" spans="1:8" ht="12.75">
      <c r="A13">
        <v>170</v>
      </c>
      <c r="D13" s="9" t="s">
        <v>111</v>
      </c>
      <c r="F13" s="1">
        <v>1</v>
      </c>
      <c r="H13" s="8">
        <f t="shared" si="0"/>
        <v>0.06666666666666667</v>
      </c>
    </row>
    <row r="14" spans="1:8" ht="12.75">
      <c r="A14">
        <v>140</v>
      </c>
      <c r="D14" s="9" t="s">
        <v>110</v>
      </c>
      <c r="F14" s="1"/>
      <c r="H14" s="8">
        <f t="shared" si="0"/>
        <v>0</v>
      </c>
    </row>
    <row r="15" spans="4:8" ht="12.75">
      <c r="D15" s="9"/>
      <c r="F15" s="1"/>
      <c r="H15" s="8"/>
    </row>
    <row r="16" spans="4:8" ht="12.75">
      <c r="D16" s="3" t="s">
        <v>66</v>
      </c>
      <c r="F16" s="1">
        <f>SUM(F9:F15)</f>
        <v>15</v>
      </c>
      <c r="H16" s="8">
        <f t="shared" si="0"/>
        <v>1</v>
      </c>
    </row>
    <row r="17" spans="4:8" ht="12.75">
      <c r="D17" s="9"/>
      <c r="F17" s="1"/>
      <c r="H17" s="8"/>
    </row>
    <row r="18" spans="4:8" ht="12.75">
      <c r="D18" s="9"/>
      <c r="F18" s="1"/>
      <c r="H18" s="8"/>
    </row>
    <row r="19" spans="4:8" ht="12.75">
      <c r="D19" s="9"/>
      <c r="F19" s="1"/>
      <c r="H19" s="8"/>
    </row>
    <row r="20" spans="4:8" ht="12.75">
      <c r="D20" s="9" t="s">
        <v>130</v>
      </c>
      <c r="F20" s="1"/>
      <c r="H20" s="8"/>
    </row>
    <row r="21" spans="4:8" ht="12.75">
      <c r="D21" s="9"/>
      <c r="F21" s="1"/>
      <c r="H21" s="8"/>
    </row>
    <row r="22" spans="4:8" ht="12.75">
      <c r="D22" s="1"/>
      <c r="F22" s="1"/>
      <c r="H22" s="8"/>
    </row>
    <row r="23" spans="4:8" ht="12.75">
      <c r="D23" s="1"/>
      <c r="F23" s="1"/>
      <c r="H23" s="8"/>
    </row>
    <row r="24" spans="4:8" ht="12.75">
      <c r="D24" s="1"/>
      <c r="F24" s="1"/>
      <c r="H24" s="8"/>
    </row>
    <row r="25" spans="4:8" ht="12.75">
      <c r="D25" s="1"/>
      <c r="F25" s="1"/>
      <c r="H25" s="8"/>
    </row>
    <row r="26" spans="4:8" ht="12.75">
      <c r="D26" s="1"/>
      <c r="F26" s="1"/>
      <c r="H26" s="8"/>
    </row>
    <row r="27" spans="4:8" ht="12.75">
      <c r="D27" s="1"/>
      <c r="F27" s="1"/>
      <c r="H27" s="8"/>
    </row>
    <row r="28" spans="4:8" ht="12.75">
      <c r="D28" s="1"/>
      <c r="F28" s="1"/>
      <c r="H28" s="8"/>
    </row>
    <row r="29" spans="4:8" ht="12.75">
      <c r="D29" s="1"/>
      <c r="F29" s="1"/>
      <c r="H29" s="8"/>
    </row>
    <row r="30" spans="4:8" ht="12.75">
      <c r="D30" s="1"/>
      <c r="F30" s="1"/>
      <c r="H30" s="8"/>
    </row>
    <row r="31" spans="4:8" ht="12.75">
      <c r="D31" s="1"/>
      <c r="F31" s="1"/>
      <c r="H31" s="8"/>
    </row>
    <row r="32" spans="4:8" ht="12.75">
      <c r="D32" s="1"/>
      <c r="F32" s="1"/>
      <c r="H32" s="8"/>
    </row>
    <row r="34" ht="12.75">
      <c r="F34" s="1"/>
    </row>
  </sheetData>
  <mergeCells count="2">
    <mergeCell ref="D4:H4"/>
    <mergeCell ref="D5:H5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D4:H28"/>
  <sheetViews>
    <sheetView workbookViewId="0" topLeftCell="A1">
      <selection activeCell="A1" sqref="A1"/>
    </sheetView>
  </sheetViews>
  <sheetFormatPr defaultColWidth="9.140625" defaultRowHeight="12.75"/>
  <cols>
    <col min="4" max="4" width="21.8515625" style="0" bestFit="1" customWidth="1"/>
    <col min="5" max="5" width="1.7109375" style="0" customWidth="1"/>
    <col min="6" max="6" width="14.28125" style="0" bestFit="1" customWidth="1"/>
    <col min="7" max="7" width="1.7109375" style="0" customWidth="1"/>
  </cols>
  <sheetData>
    <row r="4" spans="4:6" ht="12.75">
      <c r="D4" s="21" t="s">
        <v>115</v>
      </c>
      <c r="E4" s="21"/>
      <c r="F4" s="21"/>
    </row>
    <row r="5" spans="4:6" ht="12.75">
      <c r="D5" s="21" t="s">
        <v>127</v>
      </c>
      <c r="E5" s="21"/>
      <c r="F5" s="21"/>
    </row>
    <row r="8" spans="4:8" ht="12.75">
      <c r="D8" s="7" t="s">
        <v>119</v>
      </c>
      <c r="E8" s="2"/>
      <c r="F8" s="2" t="s">
        <v>120</v>
      </c>
      <c r="G8" s="4"/>
      <c r="H8" s="4"/>
    </row>
    <row r="9" spans="4:6" ht="12.75">
      <c r="D9" t="s">
        <v>116</v>
      </c>
      <c r="F9" s="1">
        <v>4819</v>
      </c>
    </row>
    <row r="10" spans="4:8" ht="12.75">
      <c r="D10" t="s">
        <v>117</v>
      </c>
      <c r="F10" s="1">
        <v>4894</v>
      </c>
      <c r="H10" t="s">
        <v>131</v>
      </c>
    </row>
    <row r="11" spans="4:6" ht="12.75">
      <c r="D11" t="s">
        <v>118</v>
      </c>
      <c r="F11" s="1">
        <v>15</v>
      </c>
    </row>
    <row r="18" spans="4:8" ht="12.75">
      <c r="D18" s="7" t="s">
        <v>119</v>
      </c>
      <c r="E18" s="2"/>
      <c r="F18" s="2" t="s">
        <v>120</v>
      </c>
      <c r="G18" s="2"/>
      <c r="H18" s="2" t="s">
        <v>121</v>
      </c>
    </row>
    <row r="19" spans="4:8" ht="12.75">
      <c r="D19" t="s">
        <v>116</v>
      </c>
      <c r="F19" s="1">
        <v>4819</v>
      </c>
      <c r="H19" s="17">
        <f>F19/4910</f>
        <v>0.9814663951120163</v>
      </c>
    </row>
    <row r="20" spans="4:8" ht="12.75">
      <c r="D20" t="s">
        <v>117</v>
      </c>
      <c r="F20" s="1">
        <v>76</v>
      </c>
      <c r="H20" s="17">
        <f>F20/4910</f>
        <v>0.015478615071283095</v>
      </c>
    </row>
    <row r="21" spans="4:8" ht="12.75">
      <c r="D21" t="s">
        <v>118</v>
      </c>
      <c r="F21" s="1">
        <v>15</v>
      </c>
      <c r="H21" s="17">
        <f>F21/4910</f>
        <v>0.003054989816700611</v>
      </c>
    </row>
    <row r="22" ht="12.75">
      <c r="H22" s="17"/>
    </row>
    <row r="23" spans="4:8" ht="12.75">
      <c r="D23" s="3" t="s">
        <v>66</v>
      </c>
      <c r="F23" s="1">
        <f>SUM(F19:F22)</f>
        <v>4910</v>
      </c>
      <c r="H23" s="17">
        <f>F23/4910</f>
        <v>1</v>
      </c>
    </row>
    <row r="28" ht="12.75">
      <c r="D28" t="s">
        <v>130</v>
      </c>
    </row>
  </sheetData>
  <mergeCells count="2">
    <mergeCell ref="D4:F4"/>
    <mergeCell ref="D5:F5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D4:N77"/>
  <sheetViews>
    <sheetView workbookViewId="0" topLeftCell="E1">
      <pane xSplit="1" ySplit="9" topLeftCell="F10" activePane="bottomRight" state="frozen"/>
      <selection pane="topLeft" activeCell="E1" sqref="E1"/>
      <selection pane="topRight" activeCell="F1" sqref="F1"/>
      <selection pane="bottomLeft" activeCell="E10" sqref="E10"/>
      <selection pane="bottomRight" activeCell="D4" sqref="D4:L4"/>
    </sheetView>
  </sheetViews>
  <sheetFormatPr defaultColWidth="9.140625" defaultRowHeight="12.75"/>
  <cols>
    <col min="6" max="6" width="17.57421875" style="0" bestFit="1" customWidth="1"/>
    <col min="7" max="7" width="1.7109375" style="0" customWidth="1"/>
    <col min="8" max="8" width="11.8515625" style="0" bestFit="1" customWidth="1"/>
    <col min="9" max="9" width="1.7109375" style="0" customWidth="1"/>
    <col min="10" max="10" width="12.57421875" style="0" bestFit="1" customWidth="1"/>
    <col min="11" max="11" width="1.7109375" style="0" customWidth="1"/>
  </cols>
  <sheetData>
    <row r="4" spans="4:12" ht="12.75">
      <c r="D4" s="21" t="s">
        <v>4</v>
      </c>
      <c r="E4" s="21"/>
      <c r="F4" s="21"/>
      <c r="G4" s="21"/>
      <c r="H4" s="21"/>
      <c r="I4" s="21"/>
      <c r="J4" s="21"/>
      <c r="K4" s="21"/>
      <c r="L4" s="21"/>
    </row>
    <row r="5" spans="4:12" ht="12.75">
      <c r="D5" s="21" t="s">
        <v>127</v>
      </c>
      <c r="E5" s="21"/>
      <c r="F5" s="21"/>
      <c r="G5" s="21"/>
      <c r="H5" s="21"/>
      <c r="I5" s="21"/>
      <c r="J5" s="21"/>
      <c r="K5" s="21"/>
      <c r="L5" s="21"/>
    </row>
    <row r="8" spans="4:14" ht="12.75">
      <c r="D8" t="s">
        <v>124</v>
      </c>
      <c r="E8" t="s">
        <v>125</v>
      </c>
      <c r="M8" s="4"/>
      <c r="N8" s="4"/>
    </row>
    <row r="9" spans="4:14" ht="12.75">
      <c r="D9" t="s">
        <v>123</v>
      </c>
      <c r="E9" t="s">
        <v>126</v>
      </c>
      <c r="F9" s="2" t="s">
        <v>0</v>
      </c>
      <c r="G9" s="2"/>
      <c r="H9" s="2" t="s">
        <v>1</v>
      </c>
      <c r="I9" s="2"/>
      <c r="J9" s="2" t="s">
        <v>2</v>
      </c>
      <c r="K9" s="2"/>
      <c r="L9" s="2" t="s">
        <v>3</v>
      </c>
      <c r="M9" s="4"/>
      <c r="N9" s="4"/>
    </row>
    <row r="10" spans="4:14" ht="12.75">
      <c r="D10">
        <v>1.1</v>
      </c>
      <c r="E10">
        <f>SUM(J10:J13)</f>
        <v>36</v>
      </c>
      <c r="F10" s="4" t="s">
        <v>76</v>
      </c>
      <c r="G10" s="4"/>
      <c r="H10" s="4" t="s">
        <v>21</v>
      </c>
      <c r="I10" s="4"/>
      <c r="J10" s="10">
        <v>7</v>
      </c>
      <c r="K10" s="4"/>
      <c r="L10" s="11">
        <f>J10/4819</f>
        <v>0.0014525835235526042</v>
      </c>
      <c r="M10" s="4"/>
      <c r="N10" s="4"/>
    </row>
    <row r="11" spans="4:12" ht="12.75">
      <c r="D11">
        <v>1.2</v>
      </c>
      <c r="F11" t="s">
        <v>76</v>
      </c>
      <c r="H11" t="s">
        <v>26</v>
      </c>
      <c r="J11" s="1">
        <v>9</v>
      </c>
      <c r="L11" s="11">
        <f aca="true" t="shared" si="0" ref="L11:L72">J11/4819</f>
        <v>0.001867607387424777</v>
      </c>
    </row>
    <row r="12" spans="4:12" ht="12.75">
      <c r="D12">
        <v>1.3</v>
      </c>
      <c r="F12" t="s">
        <v>76</v>
      </c>
      <c r="H12" t="s">
        <v>28</v>
      </c>
      <c r="J12" s="1">
        <v>3</v>
      </c>
      <c r="L12" s="11">
        <f t="shared" si="0"/>
        <v>0.0006225357958082589</v>
      </c>
    </row>
    <row r="13" spans="4:12" ht="12.75">
      <c r="D13">
        <v>1.4</v>
      </c>
      <c r="F13" t="s">
        <v>76</v>
      </c>
      <c r="H13" t="s">
        <v>53</v>
      </c>
      <c r="J13" s="1">
        <v>17</v>
      </c>
      <c r="L13" s="11">
        <f t="shared" si="0"/>
        <v>0.0035277028429134675</v>
      </c>
    </row>
    <row r="14" spans="4:12" ht="12.75">
      <c r="D14">
        <v>2.1</v>
      </c>
      <c r="E14">
        <f>SUM(J14:J18)</f>
        <v>221</v>
      </c>
      <c r="F14" t="s">
        <v>71</v>
      </c>
      <c r="H14" t="s">
        <v>10</v>
      </c>
      <c r="J14" s="1">
        <v>14</v>
      </c>
      <c r="L14" s="11">
        <f t="shared" si="0"/>
        <v>0.0029051670471052084</v>
      </c>
    </row>
    <row r="15" spans="4:12" ht="12.75">
      <c r="D15">
        <v>2.2</v>
      </c>
      <c r="F15" t="s">
        <v>71</v>
      </c>
      <c r="H15" t="s">
        <v>16</v>
      </c>
      <c r="J15" s="1">
        <v>16</v>
      </c>
      <c r="L15" s="11">
        <f t="shared" si="0"/>
        <v>0.0033201909109773814</v>
      </c>
    </row>
    <row r="16" spans="4:12" ht="12.75">
      <c r="D16">
        <v>2.3</v>
      </c>
      <c r="F16" t="s">
        <v>71</v>
      </c>
      <c r="H16" t="s">
        <v>30</v>
      </c>
      <c r="J16" s="1">
        <v>26</v>
      </c>
      <c r="L16" s="11">
        <f t="shared" si="0"/>
        <v>0.0053953102303382445</v>
      </c>
    </row>
    <row r="17" spans="4:12" ht="12.75">
      <c r="D17">
        <v>2.4</v>
      </c>
      <c r="F17" t="s">
        <v>71</v>
      </c>
      <c r="H17" t="s">
        <v>37</v>
      </c>
      <c r="J17" s="1">
        <v>128</v>
      </c>
      <c r="L17" s="11">
        <f t="shared" si="0"/>
        <v>0.02656152728781905</v>
      </c>
    </row>
    <row r="18" spans="4:12" ht="12.75">
      <c r="D18">
        <v>2.5</v>
      </c>
      <c r="F18" s="4" t="s">
        <v>71</v>
      </c>
      <c r="G18" s="4"/>
      <c r="H18" s="4" t="s">
        <v>41</v>
      </c>
      <c r="I18" s="4"/>
      <c r="J18" s="10">
        <v>37</v>
      </c>
      <c r="K18" s="4"/>
      <c r="L18" s="11">
        <f t="shared" si="0"/>
        <v>0.007677941481635194</v>
      </c>
    </row>
    <row r="19" spans="4:12" ht="12.75">
      <c r="D19">
        <v>3.1</v>
      </c>
      <c r="E19">
        <f>SUM(J19:J26)</f>
        <v>994</v>
      </c>
      <c r="F19" t="s">
        <v>80</v>
      </c>
      <c r="H19" t="s">
        <v>65</v>
      </c>
      <c r="J19" s="1">
        <v>6</v>
      </c>
      <c r="L19" s="11">
        <f t="shared" si="0"/>
        <v>0.0012450715916165179</v>
      </c>
    </row>
    <row r="20" spans="4:12" ht="12.75">
      <c r="D20">
        <v>3.2</v>
      </c>
      <c r="F20" s="4" t="s">
        <v>78</v>
      </c>
      <c r="G20" s="4"/>
      <c r="H20" s="4" t="s">
        <v>23</v>
      </c>
      <c r="I20" s="4"/>
      <c r="J20" s="10">
        <v>62</v>
      </c>
      <c r="K20" s="4"/>
      <c r="L20" s="11">
        <f t="shared" si="0"/>
        <v>0.012865739780037352</v>
      </c>
    </row>
    <row r="21" spans="4:12" ht="12.75">
      <c r="D21">
        <v>3.3</v>
      </c>
      <c r="F21" t="s">
        <v>78</v>
      </c>
      <c r="H21" t="s">
        <v>29</v>
      </c>
      <c r="J21" s="1">
        <v>60</v>
      </c>
      <c r="L21" s="11">
        <f t="shared" si="0"/>
        <v>0.01245071591616518</v>
      </c>
    </row>
    <row r="22" spans="4:12" ht="12.75">
      <c r="D22">
        <v>3.4</v>
      </c>
      <c r="F22" t="s">
        <v>78</v>
      </c>
      <c r="H22" t="s">
        <v>31</v>
      </c>
      <c r="J22" s="1">
        <v>662</v>
      </c>
      <c r="L22" s="11">
        <f t="shared" si="0"/>
        <v>0.13737289894168914</v>
      </c>
    </row>
    <row r="23" spans="4:12" ht="12.75">
      <c r="D23">
        <v>3.5</v>
      </c>
      <c r="F23" t="s">
        <v>78</v>
      </c>
      <c r="H23" t="s">
        <v>38</v>
      </c>
      <c r="J23" s="1">
        <v>69</v>
      </c>
      <c r="L23" s="11">
        <f t="shared" si="0"/>
        <v>0.014318323303589956</v>
      </c>
    </row>
    <row r="24" spans="4:12" ht="12.75">
      <c r="D24">
        <v>3.6</v>
      </c>
      <c r="F24" t="s">
        <v>78</v>
      </c>
      <c r="H24" t="s">
        <v>40</v>
      </c>
      <c r="J24" s="1">
        <v>34</v>
      </c>
      <c r="L24" s="11">
        <f t="shared" si="0"/>
        <v>0.007055405685826935</v>
      </c>
    </row>
    <row r="25" spans="4:12" ht="12.75">
      <c r="D25">
        <v>3.7</v>
      </c>
      <c r="F25" t="s">
        <v>78</v>
      </c>
      <c r="H25" t="s">
        <v>52</v>
      </c>
      <c r="J25" s="1">
        <v>14</v>
      </c>
      <c r="L25" s="11">
        <f t="shared" si="0"/>
        <v>0.0029051670471052084</v>
      </c>
    </row>
    <row r="26" spans="4:12" ht="12.75">
      <c r="D26">
        <v>3.8</v>
      </c>
      <c r="F26" t="s">
        <v>78</v>
      </c>
      <c r="H26" t="s">
        <v>62</v>
      </c>
      <c r="J26" s="1">
        <v>87</v>
      </c>
      <c r="L26" s="11">
        <f t="shared" si="0"/>
        <v>0.01805353807843951</v>
      </c>
    </row>
    <row r="27" spans="4:12" ht="12.75">
      <c r="D27">
        <v>4.1</v>
      </c>
      <c r="E27">
        <f>SUM(J27:J30)</f>
        <v>28</v>
      </c>
      <c r="F27" s="4" t="s">
        <v>73</v>
      </c>
      <c r="G27" s="4"/>
      <c r="H27" s="4" t="s">
        <v>14</v>
      </c>
      <c r="I27" s="4"/>
      <c r="J27" s="10">
        <v>9</v>
      </c>
      <c r="K27" s="4"/>
      <c r="L27" s="11">
        <f t="shared" si="0"/>
        <v>0.001867607387424777</v>
      </c>
    </row>
    <row r="28" spans="4:12" ht="12.75">
      <c r="D28">
        <v>4.2</v>
      </c>
      <c r="F28" t="s">
        <v>73</v>
      </c>
      <c r="H28" t="s">
        <v>20</v>
      </c>
      <c r="J28" s="1">
        <v>6</v>
      </c>
      <c r="L28" s="11">
        <f t="shared" si="0"/>
        <v>0.0012450715916165179</v>
      </c>
    </row>
    <row r="29" spans="4:12" ht="12.75">
      <c r="D29">
        <v>4.3</v>
      </c>
      <c r="F29" s="4" t="s">
        <v>73</v>
      </c>
      <c r="G29" s="4"/>
      <c r="H29" s="4" t="s">
        <v>60</v>
      </c>
      <c r="I29" s="4"/>
      <c r="J29" s="10">
        <v>10</v>
      </c>
      <c r="K29" s="4"/>
      <c r="L29" s="11">
        <f t="shared" si="0"/>
        <v>0.002075119319360863</v>
      </c>
    </row>
    <row r="30" spans="4:12" ht="12.75">
      <c r="D30">
        <v>4.4</v>
      </c>
      <c r="F30" t="s">
        <v>73</v>
      </c>
      <c r="H30" t="s">
        <v>61</v>
      </c>
      <c r="J30" s="1">
        <v>3</v>
      </c>
      <c r="L30" s="11">
        <f t="shared" si="0"/>
        <v>0.0006225357958082589</v>
      </c>
    </row>
    <row r="31" spans="4:12" ht="12.75">
      <c r="D31">
        <v>5.1</v>
      </c>
      <c r="E31">
        <f>SUM(J31:J37)</f>
        <v>92</v>
      </c>
      <c r="F31" t="s">
        <v>74</v>
      </c>
      <c r="H31" t="s">
        <v>18</v>
      </c>
      <c r="J31" s="1">
        <v>14</v>
      </c>
      <c r="L31" s="11">
        <f t="shared" si="0"/>
        <v>0.0029051670471052084</v>
      </c>
    </row>
    <row r="32" spans="4:12" ht="12.75">
      <c r="D32">
        <v>5.2</v>
      </c>
      <c r="F32" t="s">
        <v>74</v>
      </c>
      <c r="H32" t="s">
        <v>39</v>
      </c>
      <c r="J32" s="1">
        <v>29</v>
      </c>
      <c r="L32" s="11">
        <f t="shared" si="0"/>
        <v>0.006017846026146504</v>
      </c>
    </row>
    <row r="33" spans="4:12" ht="12.75">
      <c r="D33">
        <v>5.3</v>
      </c>
      <c r="F33" t="s">
        <v>74</v>
      </c>
      <c r="H33" t="s">
        <v>43</v>
      </c>
      <c r="J33" s="1">
        <v>4</v>
      </c>
      <c r="L33" s="11">
        <f t="shared" si="0"/>
        <v>0.0008300477277443454</v>
      </c>
    </row>
    <row r="34" spans="4:12" ht="12.75">
      <c r="D34">
        <v>5.4</v>
      </c>
      <c r="F34" t="s">
        <v>74</v>
      </c>
      <c r="H34" t="s">
        <v>47</v>
      </c>
      <c r="J34" s="1">
        <v>5</v>
      </c>
      <c r="L34" s="11">
        <f t="shared" si="0"/>
        <v>0.0010375596596804316</v>
      </c>
    </row>
    <row r="35" spans="4:12" ht="12.75">
      <c r="D35">
        <v>5.5</v>
      </c>
      <c r="F35" t="s">
        <v>74</v>
      </c>
      <c r="H35" t="s">
        <v>56</v>
      </c>
      <c r="J35" s="1">
        <v>5</v>
      </c>
      <c r="L35" s="11">
        <f t="shared" si="0"/>
        <v>0.0010375596596804316</v>
      </c>
    </row>
    <row r="36" spans="4:12" ht="12.75">
      <c r="D36">
        <v>5.6</v>
      </c>
      <c r="F36" t="s">
        <v>74</v>
      </c>
      <c r="H36" t="s">
        <v>59</v>
      </c>
      <c r="J36" s="1">
        <v>18</v>
      </c>
      <c r="L36" s="11">
        <f t="shared" si="0"/>
        <v>0.003735214774849554</v>
      </c>
    </row>
    <row r="37" spans="4:12" ht="12.75">
      <c r="D37">
        <v>5.7</v>
      </c>
      <c r="F37" t="s">
        <v>74</v>
      </c>
      <c r="H37" t="s">
        <v>63</v>
      </c>
      <c r="J37" s="1">
        <v>17</v>
      </c>
      <c r="L37" s="11">
        <f t="shared" si="0"/>
        <v>0.0035277028429134675</v>
      </c>
    </row>
    <row r="38" spans="4:12" ht="12.75">
      <c r="D38">
        <v>6.1</v>
      </c>
      <c r="E38">
        <f>SUM(J38+J39)</f>
        <v>59</v>
      </c>
      <c r="F38" t="s">
        <v>77</v>
      </c>
      <c r="H38" t="s">
        <v>25</v>
      </c>
      <c r="J38" s="1">
        <v>8</v>
      </c>
      <c r="L38" s="11">
        <f t="shared" si="0"/>
        <v>0.0016600954554886907</v>
      </c>
    </row>
    <row r="39" spans="4:12" ht="12.75">
      <c r="D39">
        <v>6.2</v>
      </c>
      <c r="F39" t="s">
        <v>77</v>
      </c>
      <c r="H39" t="s">
        <v>36</v>
      </c>
      <c r="J39" s="1">
        <v>51</v>
      </c>
      <c r="L39" s="11">
        <f t="shared" si="0"/>
        <v>0.010583108528740403</v>
      </c>
    </row>
    <row r="40" spans="4:12" ht="12.75">
      <c r="D40">
        <v>7.1</v>
      </c>
      <c r="E40">
        <f>SUM(J40+J41)</f>
        <v>136</v>
      </c>
      <c r="F40" t="s">
        <v>79</v>
      </c>
      <c r="H40" t="s">
        <v>33</v>
      </c>
      <c r="J40" s="1">
        <v>34</v>
      </c>
      <c r="L40" s="11">
        <f t="shared" si="0"/>
        <v>0.007055405685826935</v>
      </c>
    </row>
    <row r="41" spans="4:12" ht="12.75">
      <c r="D41">
        <v>7.2</v>
      </c>
      <c r="F41" t="s">
        <v>79</v>
      </c>
      <c r="H41" t="s">
        <v>55</v>
      </c>
      <c r="J41" s="1">
        <v>102</v>
      </c>
      <c r="L41" s="11">
        <f t="shared" si="0"/>
        <v>0.021166217057480806</v>
      </c>
    </row>
    <row r="42" spans="4:12" ht="12.75">
      <c r="D42">
        <v>8.1</v>
      </c>
      <c r="E42">
        <f>SUM(J42:J46)</f>
        <v>53</v>
      </c>
      <c r="F42" t="s">
        <v>69</v>
      </c>
      <c r="H42" t="s">
        <v>7</v>
      </c>
      <c r="J42" s="1">
        <v>4</v>
      </c>
      <c r="L42" s="11">
        <f t="shared" si="0"/>
        <v>0.0008300477277443454</v>
      </c>
    </row>
    <row r="43" spans="4:12" ht="12.75">
      <c r="D43">
        <v>8.2</v>
      </c>
      <c r="F43" t="s">
        <v>69</v>
      </c>
      <c r="H43" t="s">
        <v>27</v>
      </c>
      <c r="J43" s="1">
        <v>17</v>
      </c>
      <c r="L43" s="11">
        <f t="shared" si="0"/>
        <v>0.0035277028429134675</v>
      </c>
    </row>
    <row r="44" spans="4:12" ht="12.75">
      <c r="D44">
        <v>8.3</v>
      </c>
      <c r="F44" t="s">
        <v>69</v>
      </c>
      <c r="H44" t="s">
        <v>34</v>
      </c>
      <c r="J44" s="1">
        <v>10</v>
      </c>
      <c r="L44" s="11">
        <f t="shared" si="0"/>
        <v>0.002075119319360863</v>
      </c>
    </row>
    <row r="45" spans="4:12" ht="12.75">
      <c r="D45">
        <v>8.4</v>
      </c>
      <c r="F45" t="s">
        <v>69</v>
      </c>
      <c r="H45" t="s">
        <v>44</v>
      </c>
      <c r="J45" s="1">
        <v>13</v>
      </c>
      <c r="L45" s="11">
        <f t="shared" si="0"/>
        <v>0.0026976551151691223</v>
      </c>
    </row>
    <row r="46" spans="4:12" ht="12.75">
      <c r="D46">
        <v>8.5</v>
      </c>
      <c r="F46" t="s">
        <v>69</v>
      </c>
      <c r="H46" t="s">
        <v>46</v>
      </c>
      <c r="J46" s="1">
        <v>9</v>
      </c>
      <c r="L46" s="11">
        <f t="shared" si="0"/>
        <v>0.001867607387424777</v>
      </c>
    </row>
    <row r="47" spans="4:12" ht="12.75">
      <c r="D47">
        <v>9.1</v>
      </c>
      <c r="E47">
        <f>SUM(J47:J49)</f>
        <v>114</v>
      </c>
      <c r="F47" s="4" t="s">
        <v>72</v>
      </c>
      <c r="G47" s="4"/>
      <c r="H47" s="4" t="s">
        <v>12</v>
      </c>
      <c r="I47" s="4"/>
      <c r="J47" s="10">
        <v>46</v>
      </c>
      <c r="K47" s="4"/>
      <c r="L47" s="11">
        <f t="shared" si="0"/>
        <v>0.00954554886905997</v>
      </c>
    </row>
    <row r="48" spans="4:12" ht="12.75">
      <c r="D48">
        <v>9.2</v>
      </c>
      <c r="F48" t="s">
        <v>72</v>
      </c>
      <c r="H48" t="s">
        <v>51</v>
      </c>
      <c r="J48" s="1">
        <v>5</v>
      </c>
      <c r="L48" s="11">
        <f t="shared" si="0"/>
        <v>0.0010375596596804316</v>
      </c>
    </row>
    <row r="49" spans="4:12" ht="12.75">
      <c r="D49">
        <v>9.3</v>
      </c>
      <c r="F49" t="s">
        <v>72</v>
      </c>
      <c r="H49" t="s">
        <v>54</v>
      </c>
      <c r="J49" s="1">
        <v>63</v>
      </c>
      <c r="L49" s="11">
        <f t="shared" si="0"/>
        <v>0.013073251711973438</v>
      </c>
    </row>
    <row r="50" spans="4:12" ht="12.75">
      <c r="D50">
        <v>10.1</v>
      </c>
      <c r="E50">
        <f>SUM(J50:J55)</f>
        <v>106</v>
      </c>
      <c r="F50" t="s">
        <v>70</v>
      </c>
      <c r="H50" t="s">
        <v>8</v>
      </c>
      <c r="J50" s="1">
        <v>46</v>
      </c>
      <c r="L50" s="11">
        <f t="shared" si="0"/>
        <v>0.00954554886905997</v>
      </c>
    </row>
    <row r="51" spans="4:12" ht="12.75">
      <c r="D51">
        <v>10.2</v>
      </c>
      <c r="F51" t="s">
        <v>70</v>
      </c>
      <c r="H51" t="s">
        <v>13</v>
      </c>
      <c r="J51" s="1">
        <v>10</v>
      </c>
      <c r="L51" s="11">
        <f t="shared" si="0"/>
        <v>0.002075119319360863</v>
      </c>
    </row>
    <row r="52" spans="4:12" ht="12.75">
      <c r="D52">
        <v>10.3</v>
      </c>
      <c r="F52" t="s">
        <v>70</v>
      </c>
      <c r="H52" t="s">
        <v>17</v>
      </c>
      <c r="J52" s="1">
        <v>6</v>
      </c>
      <c r="L52" s="11">
        <f t="shared" si="0"/>
        <v>0.0012450715916165179</v>
      </c>
    </row>
    <row r="53" spans="4:12" ht="12.75">
      <c r="D53">
        <v>10.4</v>
      </c>
      <c r="F53" s="4" t="s">
        <v>70</v>
      </c>
      <c r="G53" s="4"/>
      <c r="H53" s="4" t="s">
        <v>42</v>
      </c>
      <c r="I53" s="4"/>
      <c r="J53" s="10">
        <v>14</v>
      </c>
      <c r="K53" s="4"/>
      <c r="L53" s="11">
        <f t="shared" si="0"/>
        <v>0.0029051670471052084</v>
      </c>
    </row>
    <row r="54" spans="4:12" ht="12.75">
      <c r="D54">
        <v>10.5</v>
      </c>
      <c r="F54" t="s">
        <v>70</v>
      </c>
      <c r="H54" t="s">
        <v>57</v>
      </c>
      <c r="J54" s="1">
        <v>15</v>
      </c>
      <c r="L54" s="11">
        <f t="shared" si="0"/>
        <v>0.003112678979041295</v>
      </c>
    </row>
    <row r="55" spans="4:12" ht="12.75">
      <c r="D55">
        <v>10.6</v>
      </c>
      <c r="F55" t="s">
        <v>70</v>
      </c>
      <c r="H55" t="s">
        <v>58</v>
      </c>
      <c r="J55" s="1">
        <v>15</v>
      </c>
      <c r="L55" s="11">
        <f t="shared" si="0"/>
        <v>0.003112678979041295</v>
      </c>
    </row>
    <row r="56" spans="4:12" ht="12.75">
      <c r="D56">
        <v>11.1</v>
      </c>
      <c r="E56">
        <f>SUM(J56:J58)</f>
        <v>1417</v>
      </c>
      <c r="F56" t="s">
        <v>68</v>
      </c>
      <c r="H56" t="s">
        <v>6</v>
      </c>
      <c r="J56" s="1">
        <v>60</v>
      </c>
      <c r="L56" s="11">
        <f t="shared" si="0"/>
        <v>0.01245071591616518</v>
      </c>
    </row>
    <row r="57" spans="4:12" ht="12.75">
      <c r="D57">
        <v>11.2</v>
      </c>
      <c r="F57" t="s">
        <v>68</v>
      </c>
      <c r="H57" t="s">
        <v>9</v>
      </c>
      <c r="J57" s="1">
        <v>242</v>
      </c>
      <c r="L57" s="11">
        <f t="shared" si="0"/>
        <v>0.050217887528532894</v>
      </c>
    </row>
    <row r="58" spans="4:12" ht="12.75">
      <c r="D58">
        <v>11.3</v>
      </c>
      <c r="F58" t="s">
        <v>68</v>
      </c>
      <c r="H58" t="s">
        <v>11</v>
      </c>
      <c r="J58" s="1">
        <v>1115</v>
      </c>
      <c r="L58" s="11">
        <f t="shared" si="0"/>
        <v>0.23137580410873626</v>
      </c>
    </row>
    <row r="59" spans="4:12" ht="12.75">
      <c r="D59">
        <v>12.1</v>
      </c>
      <c r="E59">
        <f>SUM(J59:J67)</f>
        <v>95</v>
      </c>
      <c r="F59" t="s">
        <v>67</v>
      </c>
      <c r="H59" t="s">
        <v>5</v>
      </c>
      <c r="J59" s="1">
        <v>24</v>
      </c>
      <c r="L59" s="11">
        <f t="shared" si="0"/>
        <v>0.0049802863664660715</v>
      </c>
    </row>
    <row r="60" spans="4:12" ht="12.75">
      <c r="D60">
        <v>12.2</v>
      </c>
      <c r="F60" t="s">
        <v>67</v>
      </c>
      <c r="H60" t="s">
        <v>15</v>
      </c>
      <c r="J60" s="1">
        <v>7</v>
      </c>
      <c r="L60" s="11">
        <f t="shared" si="0"/>
        <v>0.0014525835235526042</v>
      </c>
    </row>
    <row r="61" spans="4:12" ht="12.75">
      <c r="D61">
        <v>12.3</v>
      </c>
      <c r="F61" t="s">
        <v>67</v>
      </c>
      <c r="H61" t="s">
        <v>22</v>
      </c>
      <c r="J61" s="1">
        <v>5</v>
      </c>
      <c r="L61" s="11">
        <f t="shared" si="0"/>
        <v>0.0010375596596804316</v>
      </c>
    </row>
    <row r="62" spans="4:12" ht="12.75">
      <c r="D62">
        <v>12.4</v>
      </c>
      <c r="F62" t="s">
        <v>67</v>
      </c>
      <c r="H62" t="s">
        <v>24</v>
      </c>
      <c r="J62" s="1">
        <v>2</v>
      </c>
      <c r="L62" s="11">
        <f t="shared" si="0"/>
        <v>0.0004150238638721727</v>
      </c>
    </row>
    <row r="63" spans="4:12" ht="12.75">
      <c r="D63">
        <v>12.5</v>
      </c>
      <c r="F63" t="s">
        <v>67</v>
      </c>
      <c r="H63" t="s">
        <v>32</v>
      </c>
      <c r="J63" s="1">
        <v>5</v>
      </c>
      <c r="L63" s="11">
        <f t="shared" si="0"/>
        <v>0.0010375596596804316</v>
      </c>
    </row>
    <row r="64" spans="4:12" ht="12.75">
      <c r="D64">
        <v>12.6</v>
      </c>
      <c r="F64" t="s">
        <v>67</v>
      </c>
      <c r="H64" t="s">
        <v>45</v>
      </c>
      <c r="J64" s="1">
        <v>3</v>
      </c>
      <c r="L64" s="11">
        <f t="shared" si="0"/>
        <v>0.0006225357958082589</v>
      </c>
    </row>
    <row r="65" spans="4:12" ht="12.75">
      <c r="D65">
        <v>12.7</v>
      </c>
      <c r="F65" s="4" t="s">
        <v>67</v>
      </c>
      <c r="G65" s="4"/>
      <c r="H65" s="4" t="s">
        <v>48</v>
      </c>
      <c r="I65" s="4"/>
      <c r="J65" s="10">
        <v>25</v>
      </c>
      <c r="K65" s="4"/>
      <c r="L65" s="11">
        <f t="shared" si="0"/>
        <v>0.005187798298402158</v>
      </c>
    </row>
    <row r="66" spans="4:12" ht="12.75">
      <c r="D66">
        <v>12.8</v>
      </c>
      <c r="F66" t="s">
        <v>67</v>
      </c>
      <c r="H66" t="s">
        <v>49</v>
      </c>
      <c r="J66" s="1">
        <v>20</v>
      </c>
      <c r="L66" s="11">
        <f t="shared" si="0"/>
        <v>0.004150238638721726</v>
      </c>
    </row>
    <row r="67" spans="4:12" ht="12.75">
      <c r="D67">
        <v>12.9</v>
      </c>
      <c r="F67" t="s">
        <v>67</v>
      </c>
      <c r="H67" t="s">
        <v>50</v>
      </c>
      <c r="J67" s="1">
        <v>4</v>
      </c>
      <c r="L67" s="11">
        <f t="shared" si="0"/>
        <v>0.0008300477277443454</v>
      </c>
    </row>
    <row r="68" spans="4:12" ht="12.75">
      <c r="D68">
        <v>13.1</v>
      </c>
      <c r="E68">
        <f>SUM(J68:J70)</f>
        <v>1468</v>
      </c>
      <c r="F68" t="s">
        <v>75</v>
      </c>
      <c r="H68" t="s">
        <v>19</v>
      </c>
      <c r="J68" s="1">
        <v>1180</v>
      </c>
      <c r="L68" s="11">
        <f t="shared" si="0"/>
        <v>0.24486407968458188</v>
      </c>
    </row>
    <row r="69" spans="4:12" ht="12.75">
      <c r="D69">
        <v>13.2</v>
      </c>
      <c r="F69" t="s">
        <v>75</v>
      </c>
      <c r="H69" t="s">
        <v>35</v>
      </c>
      <c r="J69" s="1">
        <v>231</v>
      </c>
      <c r="L69" s="11">
        <f t="shared" si="0"/>
        <v>0.04793525627723594</v>
      </c>
    </row>
    <row r="70" spans="4:12" ht="12.75">
      <c r="D70">
        <v>13.3</v>
      </c>
      <c r="F70" t="s">
        <v>75</v>
      </c>
      <c r="H70" t="s">
        <v>64</v>
      </c>
      <c r="J70" s="1">
        <v>57</v>
      </c>
      <c r="L70" s="11">
        <f t="shared" si="0"/>
        <v>0.011828180120356921</v>
      </c>
    </row>
    <row r="71" ht="12.75">
      <c r="L71" s="11"/>
    </row>
    <row r="72" spans="8:12" ht="12.75">
      <c r="H72" s="3" t="s">
        <v>66</v>
      </c>
      <c r="J72" s="1">
        <f>SUM(J10:J71)</f>
        <v>4819</v>
      </c>
      <c r="L72" s="11">
        <f t="shared" si="0"/>
        <v>1</v>
      </c>
    </row>
    <row r="77" ht="12.75">
      <c r="D77" t="s">
        <v>130</v>
      </c>
    </row>
  </sheetData>
  <mergeCells count="2">
    <mergeCell ref="D5:L5"/>
    <mergeCell ref="D4:L4"/>
  </mergeCells>
  <printOptions/>
  <pageMargins left="0.75" right="0.75" top="1" bottom="1" header="0.5" footer="0.5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D4:H37"/>
  <sheetViews>
    <sheetView workbookViewId="0" topLeftCell="A1">
      <selection activeCell="B9" sqref="B9"/>
    </sheetView>
  </sheetViews>
  <sheetFormatPr defaultColWidth="9.140625" defaultRowHeight="12.75"/>
  <cols>
    <col min="5" max="5" width="1.7109375" style="0" customWidth="1"/>
    <col min="7" max="7" width="1.7109375" style="0" customWidth="1"/>
  </cols>
  <sheetData>
    <row r="4" spans="4:8" ht="12.75">
      <c r="D4" s="21" t="s">
        <v>81</v>
      </c>
      <c r="E4" s="21"/>
      <c r="F4" s="21"/>
      <c r="G4" s="21"/>
      <c r="H4" s="21"/>
    </row>
    <row r="5" spans="4:8" ht="12.75">
      <c r="D5" s="21" t="s">
        <v>127</v>
      </c>
      <c r="E5" s="21"/>
      <c r="F5" s="21"/>
      <c r="G5" s="21"/>
      <c r="H5" s="21"/>
    </row>
    <row r="8" spans="4:8" ht="12.75">
      <c r="D8" s="7" t="s">
        <v>82</v>
      </c>
      <c r="E8" s="2"/>
      <c r="F8" s="2" t="s">
        <v>2</v>
      </c>
      <c r="G8" s="2"/>
      <c r="H8" s="2" t="s">
        <v>3</v>
      </c>
    </row>
    <row r="9" spans="4:8" ht="12.75">
      <c r="D9" s="1" t="s">
        <v>96</v>
      </c>
      <c r="F9" s="1">
        <v>4818</v>
      </c>
      <c r="H9" s="6">
        <f>F9/4894</f>
        <v>0.9844707805476093</v>
      </c>
    </row>
    <row r="10" spans="4:8" ht="12.75">
      <c r="D10" s="1" t="s">
        <v>99</v>
      </c>
      <c r="F10" s="1">
        <v>25</v>
      </c>
      <c r="H10" s="6">
        <f aca="true" t="shared" si="0" ref="H10:H34">F10/4894</f>
        <v>0.005108295872496935</v>
      </c>
    </row>
    <row r="11" spans="4:8" ht="12.75">
      <c r="D11" s="1" t="s">
        <v>92</v>
      </c>
      <c r="F11" s="1">
        <v>8</v>
      </c>
      <c r="H11" s="6">
        <f t="shared" si="0"/>
        <v>0.0016346546791990192</v>
      </c>
    </row>
    <row r="12" spans="4:8" ht="12.75">
      <c r="D12" s="1" t="s">
        <v>95</v>
      </c>
      <c r="F12" s="1">
        <v>6</v>
      </c>
      <c r="H12" s="6">
        <f t="shared" si="0"/>
        <v>0.0012259910093992644</v>
      </c>
    </row>
    <row r="13" spans="4:8" ht="12.75">
      <c r="D13" s="1" t="s">
        <v>97</v>
      </c>
      <c r="F13" s="1">
        <v>6</v>
      </c>
      <c r="H13" s="6">
        <f t="shared" si="0"/>
        <v>0.0012259910093992644</v>
      </c>
    </row>
    <row r="14" spans="4:8" ht="12.75">
      <c r="D14" s="1" t="s">
        <v>86</v>
      </c>
      <c r="F14" s="1">
        <v>4</v>
      </c>
      <c r="H14" s="6">
        <f t="shared" si="0"/>
        <v>0.0008173273395995096</v>
      </c>
    </row>
    <row r="15" spans="4:8" ht="12.75">
      <c r="D15" s="1" t="s">
        <v>90</v>
      </c>
      <c r="F15" s="1">
        <v>3</v>
      </c>
      <c r="H15" s="6">
        <f t="shared" si="0"/>
        <v>0.0006129955046996322</v>
      </c>
    </row>
    <row r="16" spans="4:8" ht="12.75">
      <c r="D16" s="1" t="s">
        <v>91</v>
      </c>
      <c r="F16" s="1">
        <v>2</v>
      </c>
      <c r="H16" s="6">
        <f t="shared" si="0"/>
        <v>0.0004086636697997548</v>
      </c>
    </row>
    <row r="17" spans="4:8" ht="12.75">
      <c r="D17" s="1" t="s">
        <v>94</v>
      </c>
      <c r="F17" s="1">
        <v>3</v>
      </c>
      <c r="H17" s="6">
        <f t="shared" si="0"/>
        <v>0.0006129955046996322</v>
      </c>
    </row>
    <row r="18" spans="4:8" ht="12.75">
      <c r="D18" s="1" t="s">
        <v>83</v>
      </c>
      <c r="F18" s="1">
        <v>2</v>
      </c>
      <c r="H18" s="6">
        <f t="shared" si="0"/>
        <v>0.0004086636697997548</v>
      </c>
    </row>
    <row r="19" spans="4:8" ht="12.75">
      <c r="D19" s="1" t="s">
        <v>84</v>
      </c>
      <c r="F19" s="1">
        <v>2</v>
      </c>
      <c r="H19" s="6">
        <f t="shared" si="0"/>
        <v>0.0004086636697997548</v>
      </c>
    </row>
    <row r="20" spans="4:8" ht="12.75">
      <c r="D20" s="1" t="s">
        <v>87</v>
      </c>
      <c r="F20" s="1">
        <v>2</v>
      </c>
      <c r="H20" s="6">
        <f t="shared" si="0"/>
        <v>0.0004086636697997548</v>
      </c>
    </row>
    <row r="21" spans="4:8" ht="12.75">
      <c r="D21" s="1" t="s">
        <v>89</v>
      </c>
      <c r="F21" s="1">
        <v>2</v>
      </c>
      <c r="H21" s="6">
        <f t="shared" si="0"/>
        <v>0.0004086636697997548</v>
      </c>
    </row>
    <row r="22" spans="4:8" ht="12.75">
      <c r="D22" s="1" t="s">
        <v>103</v>
      </c>
      <c r="F22" s="1">
        <v>1</v>
      </c>
      <c r="H22" s="6">
        <f t="shared" si="0"/>
        <v>0.0002043318348998774</v>
      </c>
    </row>
    <row r="23" spans="4:8" ht="12.75">
      <c r="D23" s="1" t="s">
        <v>104</v>
      </c>
      <c r="F23" s="1">
        <v>2</v>
      </c>
      <c r="H23" s="6">
        <f t="shared" si="0"/>
        <v>0.0004086636697997548</v>
      </c>
    </row>
    <row r="24" spans="4:8" ht="12.75">
      <c r="D24" s="1" t="s">
        <v>85</v>
      </c>
      <c r="F24" s="1">
        <v>1</v>
      </c>
      <c r="H24" s="6">
        <f t="shared" si="0"/>
        <v>0.0002043318348998774</v>
      </c>
    </row>
    <row r="25" spans="4:8" ht="12.75">
      <c r="D25" s="1" t="s">
        <v>88</v>
      </c>
      <c r="F25" s="1">
        <v>1</v>
      </c>
      <c r="H25" s="6">
        <f t="shared" si="0"/>
        <v>0.0002043318348998774</v>
      </c>
    </row>
    <row r="26" spans="4:8" ht="12.75">
      <c r="D26" s="1" t="s">
        <v>93</v>
      </c>
      <c r="F26" s="1">
        <v>1</v>
      </c>
      <c r="H26" s="6">
        <f t="shared" si="0"/>
        <v>0.0002043318348998774</v>
      </c>
    </row>
    <row r="27" spans="4:8" ht="12.75">
      <c r="D27" s="1" t="s">
        <v>98</v>
      </c>
      <c r="F27" s="1">
        <v>1</v>
      </c>
      <c r="H27" s="6">
        <f t="shared" si="0"/>
        <v>0.0002043318348998774</v>
      </c>
    </row>
    <row r="28" spans="4:8" ht="12.75">
      <c r="D28" s="1" t="s">
        <v>100</v>
      </c>
      <c r="F28" s="1">
        <v>1</v>
      </c>
      <c r="H28" s="6">
        <f t="shared" si="0"/>
        <v>0.0002043318348998774</v>
      </c>
    </row>
    <row r="29" spans="4:8" ht="12.75">
      <c r="D29" s="1" t="s">
        <v>101</v>
      </c>
      <c r="F29" s="1">
        <v>1</v>
      </c>
      <c r="H29" s="6">
        <f t="shared" si="0"/>
        <v>0.0002043318348998774</v>
      </c>
    </row>
    <row r="30" spans="4:8" ht="12.75">
      <c r="D30" s="1" t="s">
        <v>102</v>
      </c>
      <c r="F30" s="1">
        <v>1</v>
      </c>
      <c r="H30" s="6">
        <f t="shared" si="0"/>
        <v>0.0002043318348998774</v>
      </c>
    </row>
    <row r="31" spans="4:8" ht="12.75">
      <c r="D31" s="1" t="s">
        <v>105</v>
      </c>
      <c r="F31" s="1">
        <v>1</v>
      </c>
      <c r="H31" s="6">
        <f t="shared" si="0"/>
        <v>0.0002043318348998774</v>
      </c>
    </row>
    <row r="32" spans="4:8" ht="12.75">
      <c r="D32" s="1" t="s">
        <v>106</v>
      </c>
      <c r="F32" s="1">
        <v>0</v>
      </c>
      <c r="H32" s="6">
        <f t="shared" si="0"/>
        <v>0</v>
      </c>
    </row>
    <row r="33" ht="12.75">
      <c r="H33" s="6"/>
    </row>
    <row r="34" spans="4:8" ht="12.75">
      <c r="D34" s="3" t="s">
        <v>66</v>
      </c>
      <c r="F34" s="1">
        <f>SUM(F9:F33)</f>
        <v>4894</v>
      </c>
      <c r="H34" s="6">
        <f t="shared" si="0"/>
        <v>1</v>
      </c>
    </row>
    <row r="37" ht="12.75">
      <c r="D37" t="s">
        <v>130</v>
      </c>
    </row>
  </sheetData>
  <mergeCells count="2">
    <mergeCell ref="D4:H4"/>
    <mergeCell ref="D5:H5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4:H22"/>
  <sheetViews>
    <sheetView workbookViewId="0" topLeftCell="A1">
      <selection activeCell="A1" sqref="A1"/>
    </sheetView>
  </sheetViews>
  <sheetFormatPr defaultColWidth="9.140625" defaultRowHeight="12.75"/>
  <cols>
    <col min="5" max="5" width="1.7109375" style="0" customWidth="1"/>
    <col min="7" max="7" width="1.7109375" style="0" customWidth="1"/>
  </cols>
  <sheetData>
    <row r="4" spans="4:8" ht="12.75">
      <c r="D4" s="21" t="s">
        <v>107</v>
      </c>
      <c r="E4" s="21"/>
      <c r="F4" s="21"/>
      <c r="G4" s="21"/>
      <c r="H4" s="21"/>
    </row>
    <row r="5" spans="4:8" ht="12.75">
      <c r="D5" s="21" t="s">
        <v>127</v>
      </c>
      <c r="E5" s="21"/>
      <c r="F5" s="21"/>
      <c r="G5" s="21"/>
      <c r="H5" s="21"/>
    </row>
    <row r="8" spans="1:8" ht="12.75">
      <c r="A8" t="s">
        <v>123</v>
      </c>
      <c r="D8" s="7" t="s">
        <v>108</v>
      </c>
      <c r="E8" s="2"/>
      <c r="F8" s="2" t="s">
        <v>2</v>
      </c>
      <c r="G8" s="2"/>
      <c r="H8" s="2" t="s">
        <v>3</v>
      </c>
    </row>
    <row r="9" spans="1:8" ht="12.75">
      <c r="A9">
        <v>50</v>
      </c>
      <c r="D9" s="9" t="s">
        <v>109</v>
      </c>
      <c r="F9" s="1">
        <v>1</v>
      </c>
      <c r="H9" s="8">
        <f>F9/15</f>
        <v>0.06666666666666667</v>
      </c>
    </row>
    <row r="10" spans="1:8" ht="12.75">
      <c r="A10">
        <v>140</v>
      </c>
      <c r="D10" s="9" t="s">
        <v>110</v>
      </c>
      <c r="F10" s="1"/>
      <c r="H10" s="8">
        <f aca="true" t="shared" si="0" ref="H10:H16">F10/15</f>
        <v>0</v>
      </c>
    </row>
    <row r="11" spans="1:8" ht="12.75">
      <c r="A11">
        <v>170</v>
      </c>
      <c r="D11" s="9" t="s">
        <v>111</v>
      </c>
      <c r="F11" s="1">
        <v>1</v>
      </c>
      <c r="H11" s="8">
        <f t="shared" si="0"/>
        <v>0.06666666666666667</v>
      </c>
    </row>
    <row r="12" spans="1:8" ht="12.75">
      <c r="A12">
        <v>265</v>
      </c>
      <c r="D12" s="9" t="s">
        <v>112</v>
      </c>
      <c r="F12" s="1">
        <v>3</v>
      </c>
      <c r="H12" s="8">
        <f t="shared" si="0"/>
        <v>0.2</v>
      </c>
    </row>
    <row r="13" spans="1:8" ht="12.75">
      <c r="A13">
        <v>290</v>
      </c>
      <c r="D13" s="9" t="s">
        <v>113</v>
      </c>
      <c r="F13" s="1">
        <v>2</v>
      </c>
      <c r="H13" s="8">
        <f t="shared" si="0"/>
        <v>0.13333333333333333</v>
      </c>
    </row>
    <row r="14" spans="1:8" ht="12.75">
      <c r="A14">
        <v>425</v>
      </c>
      <c r="D14" s="9" t="s">
        <v>114</v>
      </c>
      <c r="F14" s="1">
        <v>8</v>
      </c>
      <c r="H14" s="8">
        <f t="shared" si="0"/>
        <v>0.5333333333333333</v>
      </c>
    </row>
    <row r="15" spans="4:8" ht="12.75">
      <c r="D15" s="9"/>
      <c r="F15" s="1"/>
      <c r="H15" s="8"/>
    </row>
    <row r="16" spans="4:8" ht="12.75">
      <c r="D16" s="3" t="s">
        <v>66</v>
      </c>
      <c r="F16" s="1">
        <f>SUM(F9:F15)</f>
        <v>15</v>
      </c>
      <c r="H16" s="8">
        <f t="shared" si="0"/>
        <v>1</v>
      </c>
    </row>
    <row r="17" spans="4:8" ht="12.75">
      <c r="D17" s="9"/>
      <c r="F17" s="1"/>
      <c r="H17" s="8"/>
    </row>
    <row r="18" spans="4:8" ht="12.75">
      <c r="D18" s="9"/>
      <c r="F18" s="1"/>
      <c r="H18" s="8"/>
    </row>
    <row r="19" spans="4:8" ht="12.75">
      <c r="D19" s="9"/>
      <c r="F19" s="1"/>
      <c r="H19" s="8"/>
    </row>
    <row r="20" spans="4:8" ht="12.75">
      <c r="D20" s="9" t="s">
        <v>130</v>
      </c>
      <c r="F20" s="1"/>
      <c r="H20" s="8"/>
    </row>
    <row r="21" spans="4:8" ht="12.75">
      <c r="D21" s="9"/>
      <c r="F21" s="1"/>
      <c r="H21" s="8"/>
    </row>
    <row r="22" spans="4:8" ht="12.75">
      <c r="D22" s="1"/>
      <c r="F22" s="1"/>
      <c r="H22" s="8"/>
    </row>
  </sheetData>
  <mergeCells count="2">
    <mergeCell ref="D4:H4"/>
    <mergeCell ref="D5:H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A8" sqref="A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R6" sqref="R6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SUNY Fredonia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 Capitano</dc:creator>
  <cp:keywords/>
  <dc:description/>
  <cp:lastModifiedBy>James Calarco</cp:lastModifiedBy>
  <cp:lastPrinted>2006-10-27T16:38:30Z</cp:lastPrinted>
  <dcterms:created xsi:type="dcterms:W3CDTF">2001-09-07T12:08:42Z</dcterms:created>
  <dcterms:modified xsi:type="dcterms:W3CDTF">2006-12-11T19:13:34Z</dcterms:modified>
  <cp:category/>
  <cp:version/>
  <cp:contentType/>
  <cp:contentStatus/>
</cp:coreProperties>
</file>