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D-2" sheetId="1" r:id="rId1"/>
    <sheet name="graph  data" sheetId="2" r:id="rId2"/>
    <sheet name="Masters- hdct" sheetId="3" r:id="rId3"/>
    <sheet name="Masters %" sheetId="4" r:id="rId4"/>
  </sheets>
  <definedNames>
    <definedName name="__123Graph_A" hidden="1">'D-2'!#REF!</definedName>
    <definedName name="__123Graph_AD2#" hidden="1">'D-2'!#REF!</definedName>
    <definedName name="__123Graph_AD2%" hidden="1">'D-2'!#REF!</definedName>
    <definedName name="__123Graph_B" hidden="1">'D-2'!#REF!</definedName>
    <definedName name="__123Graph_BD2#" hidden="1">'D-2'!#REF!</definedName>
    <definedName name="__123Graph_BD2%" hidden="1">'D-2'!#REF!</definedName>
    <definedName name="__123Graph_C" hidden="1">'D-2'!#REF!</definedName>
    <definedName name="__123Graph_CD2#" hidden="1">'D-2'!#REF!</definedName>
    <definedName name="__123Graph_CD2%" hidden="1">'D-2'!#REF!</definedName>
    <definedName name="__123Graph_LBL_A" hidden="1">'D-2'!#REF!</definedName>
    <definedName name="__123Graph_LBL_AD2#" hidden="1">'D-2'!#REF!</definedName>
    <definedName name="__123Graph_LBL_AD2%" hidden="1">'D-2'!#REF!</definedName>
    <definedName name="__123Graph_LBL_B" hidden="1">'D-2'!#REF!</definedName>
    <definedName name="__123Graph_LBL_BD2#" hidden="1">'D-2'!#REF!</definedName>
    <definedName name="__123Graph_LBL_BD2%" hidden="1">'D-2'!#REF!</definedName>
    <definedName name="__123Graph_LBL_C" hidden="1">'D-2'!#REF!</definedName>
    <definedName name="__123Graph_LBL_CD2#" hidden="1">'D-2'!#REF!</definedName>
    <definedName name="__123Graph_LBL_CD2%" hidden="1">'D-2'!#REF!</definedName>
    <definedName name="__123Graph_X" hidden="1">'D-2'!$C$53:$C$55</definedName>
    <definedName name="__123Graph_XD2#" hidden="1">'D-2'!$C$53:$C$55</definedName>
    <definedName name="__123Graph_XD2%" hidden="1">'D-2'!$C$53:$C$55</definedName>
    <definedName name="_Regression_Int" localSheetId="0" hidden="1">1</definedName>
    <definedName name="_xlnm.Print_Area" localSheetId="0">'D-2'!$C$3:$M$50</definedName>
    <definedName name="Print_Area_MI">'D-2'!$C$3:$K$47</definedName>
  </definedNames>
  <calcPr fullCalcOnLoad="1"/>
</workbook>
</file>

<file path=xl/sharedStrings.xml><?xml version="1.0" encoding="utf-8"?>
<sst xmlns="http://schemas.openxmlformats.org/spreadsheetml/2006/main" count="613" uniqueCount="64">
  <si>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</si>
  <si>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</si>
  <si>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</si>
  <si>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</si>
  <si>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</si>
  <si>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</si>
  <si>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</si>
  <si>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</si>
  <si>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</si>
  <si>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</si>
  <si>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</si>
  <si>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</si>
  <si>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</si>
  <si>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</si>
  <si>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</si>
  <si>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</si>
  <si>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</si>
  <si>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</si>
  <si>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</si>
  <si>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</si>
  <si>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</si>
  <si>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</si>
  <si>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</si>
  <si>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</si>
  <si>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</si>
  <si>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</si>
  <si>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</si>
  <si>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</si>
  <si>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</si>
  <si>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</si>
  <si>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</si>
  <si>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</si>
  <si>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</si>
  <si>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</si>
  <si>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</si>
  <si>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</si>
  <si>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</si>
  <si>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</si>
  <si>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</si>
  <si>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</si>
  <si>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</si>
  <si>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</si>
  <si>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</si>
  <si>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</si>
  <si>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</si>
  <si>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</si>
  <si>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</si>
  <si>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</si>
  <si>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</si>
  <si>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</si>
  <si>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</si>
  <si>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</si>
  <si>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</si>
  <si>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</si>
  <si>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</si>
  <si>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</si>
  <si>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</si>
  <si>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</si>
  <si>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</si>
  <si>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</si>
  <si>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</si>
  <si>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</si>
  <si>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SUNY at Fredonia</t>
  </si>
  <si>
    <t>2003-04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</si>
</sst>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%"/>
    <numFmt numFmtId="171" formatCode="0.000"/>
  </numFmts>
  <fonts count="18">
    <font>
      <sz val="10"/>
      <name val="Helv"/>
      <family val="0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25.25"/>
      <name val="Book Antiqua"/>
      <family val="1"/>
    </font>
    <font>
      <b/>
      <i/>
      <sz val="21"/>
      <name val="Book Antiqua"/>
      <family val="1"/>
    </font>
    <font>
      <sz val="16"/>
      <name val="Times New Roman"/>
      <family val="1"/>
    </font>
    <font>
      <b/>
      <i/>
      <sz val="26.5"/>
      <name val="Book Antiqua"/>
      <family val="1"/>
    </font>
    <font>
      <b/>
      <i/>
      <sz val="22"/>
      <name val="Book Antiqua"/>
      <family val="1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" xfId="0" applyFont="1" applyBorder="1" applyAlignment="1" applyProtection="1">
      <alignment horizontal="right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0" fillId="2" borderId="3" xfId="0" applyFont="1" applyFill="1" applyBorder="1" applyAlignment="1">
      <alignment vertical="center"/>
    </xf>
    <xf numFmtId="164" fontId="1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5" fontId="10" fillId="2" borderId="3" xfId="0" applyNumberFormat="1" applyFont="1" applyFill="1" applyBorder="1" applyAlignment="1" applyProtection="1">
      <alignment vertical="center"/>
      <protection/>
    </xf>
    <xf numFmtId="165" fontId="10" fillId="2" borderId="4" xfId="0" applyNumberFormat="1" applyFont="1" applyFill="1" applyBorder="1" applyAlignment="1" applyProtection="1">
      <alignment vertical="center"/>
      <protection/>
    </xf>
    <xf numFmtId="164" fontId="12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1" xfId="19" applyNumberFormat="1" applyFont="1" applyBorder="1" applyAlignment="1" applyProtection="1">
      <alignment/>
      <protection/>
    </xf>
    <xf numFmtId="168" fontId="10" fillId="2" borderId="3" xfId="0" applyNumberFormat="1" applyFont="1" applyFill="1" applyBorder="1" applyAlignment="1" applyProtection="1">
      <alignment vertical="center"/>
      <protection/>
    </xf>
    <xf numFmtId="9" fontId="3" fillId="0" borderId="0" xfId="19" applyFont="1" applyAlignment="1" applyProtection="1">
      <alignment/>
      <protection/>
    </xf>
    <xf numFmtId="9" fontId="3" fillId="0" borderId="0" xfId="19" applyFont="1" applyAlignment="1">
      <alignment/>
    </xf>
    <xf numFmtId="9" fontId="0" fillId="0" borderId="0" xfId="19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/>
      <protection/>
    </xf>
    <xf numFmtId="164" fontId="3" fillId="0" borderId="5" xfId="0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5" xfId="0" applyFont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 horizontal="left"/>
      <protection/>
    </xf>
    <xf numFmtId="167" fontId="3" fillId="0" borderId="5" xfId="19" applyNumberFormat="1" applyFont="1" applyBorder="1" applyAlignment="1" applyProtection="1">
      <alignment/>
      <protection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 applyProtection="1">
      <alignment/>
      <protection/>
    </xf>
    <xf numFmtId="167" fontId="3" fillId="0" borderId="7" xfId="19" applyNumberFormat="1" applyFont="1" applyBorder="1" applyAlignment="1" applyProtection="1">
      <alignment/>
      <protection/>
    </xf>
    <xf numFmtId="169" fontId="10" fillId="2" borderId="4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1" borderId="0" xfId="0" applyNumberFormat="1" applyFont="1" applyFill="1" applyAlignment="1">
      <alignment vertical="center"/>
    </xf>
    <xf numFmtId="165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7" fontId="3" fillId="0" borderId="8" xfId="19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vertical="center"/>
      <protection/>
    </xf>
    <xf numFmtId="1" fontId="0" fillId="0" borderId="0" xfId="19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Masters  Degrees  Granted</a:t>
            </a:r>
            <a:r>
              <a:rPr lang="en-US" cap="none" sz="21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8"/>
          <c:w val="0.94725"/>
          <c:h val="0.75425"/>
        </c:manualLayout>
      </c:layout>
      <c:barChart>
        <c:barDir val="col"/>
        <c:grouping val="clustered"/>
        <c:varyColors val="0"/>
        <c:ser>
          <c:idx val="3"/>
          <c:order val="0"/>
          <c:tx>
            <c:v>1995-96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data'!$AG$63:$AG$65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data'!$AB$63:$AB$65</c:f>
              <c:numCache>
                <c:ptCount val="3"/>
                <c:pt idx="0">
                  <c:v>22</c:v>
                </c:pt>
                <c:pt idx="1">
                  <c:v>106</c:v>
                </c:pt>
                <c:pt idx="2">
                  <c:v>9</c:v>
                </c:pt>
              </c:numCache>
            </c:numRef>
          </c:val>
        </c:ser>
        <c:ser>
          <c:idx val="4"/>
          <c:order val="1"/>
          <c:tx>
            <c:v>1999-00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data'!$AG$63:$AG$65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data'!$AC$63:$AC$65</c:f>
              <c:numCache>
                <c:ptCount val="3"/>
                <c:pt idx="0">
                  <c:v>14</c:v>
                </c:pt>
                <c:pt idx="1">
                  <c:v>87</c:v>
                </c:pt>
                <c:pt idx="2">
                  <c:v>17</c:v>
                </c:pt>
              </c:numCache>
            </c:numRef>
          </c:val>
        </c:ser>
        <c:ser>
          <c:idx val="5"/>
          <c:order val="2"/>
          <c:tx>
            <c:v>2003-04    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data'!$AG$63:$AG$65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data'!$AD$63:$AD$65</c:f>
              <c:numCache>
                <c:ptCount val="3"/>
                <c:pt idx="0">
                  <c:v>61</c:v>
                </c:pt>
                <c:pt idx="1">
                  <c:v>136</c:v>
                </c:pt>
                <c:pt idx="2">
                  <c:v>35</c:v>
                </c:pt>
              </c:numCache>
            </c:numRef>
          </c:val>
        </c:ser>
        <c:axId val="11270322"/>
        <c:axId val="34324035"/>
      </c:bar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0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53"/>
          <c:w val="0.62375"/>
          <c:h val="0.047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Masters  Degrees  Granted</a:t>
            </a:r>
            <a:r>
              <a:rPr lang="en-US" cap="none" sz="2200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5675"/>
          <c:w val="0.948"/>
          <c:h val="0.75575"/>
        </c:manualLayout>
      </c:layout>
      <c:barChart>
        <c:barDir val="col"/>
        <c:grouping val="clustered"/>
        <c:varyColors val="0"/>
        <c:ser>
          <c:idx val="3"/>
          <c:order val="0"/>
          <c:tx>
            <c:v>1995-96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data'!$AG$63:$AG$65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data'!$AT$63:$AT$65</c:f>
              <c:numCache>
                <c:ptCount val="3"/>
                <c:pt idx="0">
                  <c:v>0.16</c:v>
                </c:pt>
                <c:pt idx="1">
                  <c:v>0.77</c:v>
                </c:pt>
                <c:pt idx="2">
                  <c:v>0.07</c:v>
                </c:pt>
              </c:numCache>
            </c:numRef>
          </c:val>
        </c:ser>
        <c:ser>
          <c:idx val="4"/>
          <c:order val="1"/>
          <c:tx>
            <c:v>1999-00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data'!$AG$63:$AG$65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data'!$AU$63:$AU$65</c:f>
              <c:numCache>
                <c:ptCount val="3"/>
                <c:pt idx="0">
                  <c:v>0.12</c:v>
                </c:pt>
                <c:pt idx="1">
                  <c:v>0.74</c:v>
                </c:pt>
                <c:pt idx="2">
                  <c:v>0.14</c:v>
                </c:pt>
              </c:numCache>
            </c:numRef>
          </c:val>
        </c:ser>
        <c:ser>
          <c:idx val="5"/>
          <c:order val="2"/>
          <c:tx>
            <c:v>2003-04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data'!$AG$63:$AG$65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data'!$AV$63:$AV$65</c:f>
              <c:numCache>
                <c:ptCount val="3"/>
                <c:pt idx="0">
                  <c:v>0.26</c:v>
                </c:pt>
                <c:pt idx="1">
                  <c:v>0.59</c:v>
                </c:pt>
                <c:pt idx="2">
                  <c:v>0.15</c:v>
                </c:pt>
              </c:numCache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53"/>
          <c:w val="0.62375"/>
          <c:h val="0.047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5" right="0.5" top="0.75" bottom="0.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5" right="0.5" top="0.7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Chart 1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M59"/>
  <sheetViews>
    <sheetView showGridLines="0" tabSelected="1" zoomScale="75" zoomScaleNormal="75" workbookViewId="0" topLeftCell="A1">
      <selection activeCell="A1" sqref="A1"/>
    </sheetView>
  </sheetViews>
  <sheetFormatPr defaultColWidth="6.7109375" defaultRowHeight="12.75"/>
  <cols>
    <col min="3" max="3" width="19.7109375" style="0" customWidth="1"/>
    <col min="5" max="14" width="8.7109375" style="0" customWidth="1"/>
    <col min="16" max="16" width="19.7109375" style="0" customWidth="1"/>
    <col min="17" max="17" width="6.7109375" style="0" customWidth="1"/>
    <col min="18" max="26" width="8.7109375" style="0" customWidth="1"/>
  </cols>
  <sheetData>
    <row r="3" spans="3:27" ht="12.75">
      <c r="C3" s="4" t="s">
        <v>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 t="s">
        <v>50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3:27" ht="12.75">
      <c r="C4" s="4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 t="s">
        <v>62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3:27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3:27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3:27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3:27" ht="24">
      <c r="C8" s="77" t="s">
        <v>52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42"/>
      <c r="O8" s="5"/>
      <c r="P8" s="77" t="s">
        <v>52</v>
      </c>
      <c r="Q8" s="77"/>
      <c r="R8" s="77"/>
      <c r="S8" s="77"/>
      <c r="T8" s="77"/>
      <c r="U8" s="77"/>
      <c r="V8" s="77"/>
      <c r="W8" s="77"/>
      <c r="X8" s="77"/>
      <c r="Y8" s="77"/>
      <c r="Z8" s="77"/>
      <c r="AA8" s="5"/>
    </row>
    <row r="9" spans="3:27" ht="18.75">
      <c r="C9" s="75" t="s"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43"/>
      <c r="O9" s="5"/>
      <c r="P9" s="75" t="s">
        <v>53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5"/>
    </row>
    <row r="10" spans="3:27" ht="15.75">
      <c r="C10" s="76" t="s">
        <v>3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44"/>
      <c r="O10" s="5"/>
      <c r="P10" s="76" t="s">
        <v>3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5"/>
    </row>
    <row r="11" spans="3:27" ht="6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3:31" ht="12.75">
      <c r="C12" s="5"/>
      <c r="D12" s="5"/>
      <c r="E12" s="19" t="s">
        <v>19</v>
      </c>
      <c r="F12" s="19" t="s">
        <v>20</v>
      </c>
      <c r="G12" s="19" t="s">
        <v>21</v>
      </c>
      <c r="H12" s="19" t="s">
        <v>22</v>
      </c>
      <c r="I12" s="19" t="s">
        <v>23</v>
      </c>
      <c r="J12" s="19" t="s">
        <v>51</v>
      </c>
      <c r="K12" s="19" t="s">
        <v>59</v>
      </c>
      <c r="L12" s="19" t="s">
        <v>61</v>
      </c>
      <c r="M12" s="19" t="s">
        <v>63</v>
      </c>
      <c r="N12" s="19"/>
      <c r="O12" s="20"/>
      <c r="P12" s="20"/>
      <c r="Q12" s="20"/>
      <c r="R12" s="19" t="s">
        <v>19</v>
      </c>
      <c r="S12" s="19" t="s">
        <v>20</v>
      </c>
      <c r="T12" s="19" t="s">
        <v>21</v>
      </c>
      <c r="U12" s="19" t="s">
        <v>22</v>
      </c>
      <c r="V12" s="19" t="s">
        <v>23</v>
      </c>
      <c r="W12" s="19" t="s">
        <v>51</v>
      </c>
      <c r="X12" s="19" t="s">
        <v>59</v>
      </c>
      <c r="Y12" s="19" t="s">
        <v>61</v>
      </c>
      <c r="Z12" s="19" t="s">
        <v>63</v>
      </c>
      <c r="AA12" s="20"/>
      <c r="AB12" s="21"/>
      <c r="AC12" s="21"/>
      <c r="AD12" s="21"/>
      <c r="AE12" s="21"/>
    </row>
    <row r="13" spans="3:27" ht="12.75">
      <c r="C13" s="6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 t="s">
        <v>24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3:27" ht="12.75">
      <c r="C14" s="7" t="s">
        <v>25</v>
      </c>
      <c r="D14" s="8" t="s">
        <v>26</v>
      </c>
      <c r="E14" s="9">
        <v>15</v>
      </c>
      <c r="F14" s="9">
        <v>6</v>
      </c>
      <c r="G14" s="9">
        <v>7</v>
      </c>
      <c r="H14" s="9">
        <v>7</v>
      </c>
      <c r="I14" s="9">
        <v>7</v>
      </c>
      <c r="J14" s="9">
        <v>8</v>
      </c>
      <c r="K14" s="9">
        <v>3</v>
      </c>
      <c r="L14" s="9">
        <v>12</v>
      </c>
      <c r="M14" s="9">
        <v>11</v>
      </c>
      <c r="N14" s="45"/>
      <c r="O14" s="5"/>
      <c r="P14" s="7" t="s">
        <v>25</v>
      </c>
      <c r="Q14" s="8" t="s">
        <v>26</v>
      </c>
      <c r="R14" s="10">
        <v>10.948905109489052</v>
      </c>
      <c r="S14" s="10">
        <v>4.195804195804196</v>
      </c>
      <c r="T14" s="10">
        <v>5.555555555555555</v>
      </c>
      <c r="U14" s="10">
        <v>4.861111111111112</v>
      </c>
      <c r="V14" s="10">
        <v>5.932203389830509</v>
      </c>
      <c r="W14" s="10">
        <v>5.797101449275362</v>
      </c>
      <c r="X14" s="10">
        <v>2.013422818791946</v>
      </c>
      <c r="Y14" s="10">
        <v>6</v>
      </c>
      <c r="Z14" s="10">
        <v>4.741379310344827</v>
      </c>
      <c r="AA14" s="5"/>
    </row>
    <row r="15" spans="3:27" ht="12.75">
      <c r="C15" s="7" t="s">
        <v>25</v>
      </c>
      <c r="D15" s="8" t="s">
        <v>27</v>
      </c>
      <c r="E15" s="9">
        <v>4</v>
      </c>
      <c r="F15" s="9">
        <v>2</v>
      </c>
      <c r="G15" s="9">
        <v>1</v>
      </c>
      <c r="H15" s="9">
        <v>4</v>
      </c>
      <c r="I15" s="9">
        <v>1</v>
      </c>
      <c r="J15" s="9">
        <v>7</v>
      </c>
      <c r="K15" s="9">
        <v>2</v>
      </c>
      <c r="L15" s="9">
        <v>3</v>
      </c>
      <c r="M15" s="9">
        <v>5</v>
      </c>
      <c r="N15" s="45"/>
      <c r="O15" s="5"/>
      <c r="P15" s="7" t="s">
        <v>25</v>
      </c>
      <c r="Q15" s="8" t="s">
        <v>27</v>
      </c>
      <c r="R15" s="10">
        <v>2.9197080291970803</v>
      </c>
      <c r="S15" s="10">
        <v>1.3986013986013985</v>
      </c>
      <c r="T15" s="10">
        <v>0.7936507936507936</v>
      </c>
      <c r="U15" s="10">
        <v>2.7777777777777777</v>
      </c>
      <c r="V15" s="10">
        <v>0.847457627118644</v>
      </c>
      <c r="W15" s="10">
        <v>5.072463768115942</v>
      </c>
      <c r="X15" s="10">
        <v>1.342281879194631</v>
      </c>
      <c r="Y15" s="10">
        <v>1.5</v>
      </c>
      <c r="Z15" s="10">
        <v>2.1551724137931036</v>
      </c>
      <c r="AA15" s="5"/>
    </row>
    <row r="16" spans="3:27" ht="12.75">
      <c r="C16" s="7" t="s">
        <v>28</v>
      </c>
      <c r="D16" s="8" t="s">
        <v>29</v>
      </c>
      <c r="E16" s="9">
        <v>2</v>
      </c>
      <c r="F16" s="9">
        <v>8</v>
      </c>
      <c r="G16" s="9">
        <v>18</v>
      </c>
      <c r="H16" s="9">
        <v>14</v>
      </c>
      <c r="I16" s="9">
        <v>6</v>
      </c>
      <c r="J16" s="9">
        <v>17</v>
      </c>
      <c r="K16" s="9">
        <v>13</v>
      </c>
      <c r="L16" s="9">
        <v>13</v>
      </c>
      <c r="M16" s="9">
        <v>27</v>
      </c>
      <c r="N16" s="45"/>
      <c r="O16" s="5"/>
      <c r="P16" s="7" t="s">
        <v>28</v>
      </c>
      <c r="Q16" s="8" t="s">
        <v>29</v>
      </c>
      <c r="R16" s="10">
        <v>1.4598540145985401</v>
      </c>
      <c r="S16" s="10">
        <v>5.594405594405594</v>
      </c>
      <c r="T16" s="10">
        <v>14.285714285714285</v>
      </c>
      <c r="U16" s="10">
        <v>9.722222222222223</v>
      </c>
      <c r="V16" s="10">
        <v>5.084745762711865</v>
      </c>
      <c r="W16" s="10">
        <v>12.318840579710146</v>
      </c>
      <c r="X16" s="10">
        <v>8.724832214765101</v>
      </c>
      <c r="Y16" s="10">
        <v>6.5</v>
      </c>
      <c r="Z16" s="10">
        <v>11.637931034482758</v>
      </c>
      <c r="AA16" s="5"/>
    </row>
    <row r="17" spans="3:27" ht="12.75">
      <c r="C17" s="7" t="s">
        <v>30</v>
      </c>
      <c r="D17" s="8" t="s">
        <v>29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1</v>
      </c>
      <c r="K17" s="9">
        <v>8</v>
      </c>
      <c r="L17" s="9">
        <v>1</v>
      </c>
      <c r="M17" s="9">
        <v>12</v>
      </c>
      <c r="N17" s="45"/>
      <c r="O17" s="5"/>
      <c r="P17" s="7" t="s">
        <v>30</v>
      </c>
      <c r="Q17" s="8" t="s">
        <v>29</v>
      </c>
      <c r="R17" s="10">
        <v>0</v>
      </c>
      <c r="S17" s="10">
        <v>0</v>
      </c>
      <c r="T17" s="10">
        <v>0.7936507936507936</v>
      </c>
      <c r="U17" s="10">
        <v>0</v>
      </c>
      <c r="V17" s="10">
        <v>0</v>
      </c>
      <c r="W17" s="10">
        <v>0.7246376811594203</v>
      </c>
      <c r="X17" s="10">
        <v>5.369127516778524</v>
      </c>
      <c r="Y17" s="10">
        <v>0.5</v>
      </c>
      <c r="Z17" s="10">
        <v>5.172413793103448</v>
      </c>
      <c r="AA17" s="5"/>
    </row>
    <row r="18" spans="3:27" ht="12.75">
      <c r="C18" s="7" t="s">
        <v>31</v>
      </c>
      <c r="D18" s="8" t="s">
        <v>29</v>
      </c>
      <c r="E18" s="9">
        <v>1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45"/>
      <c r="O18" s="5"/>
      <c r="P18" s="7" t="s">
        <v>31</v>
      </c>
      <c r="Q18" s="8" t="s">
        <v>29</v>
      </c>
      <c r="R18" s="10">
        <v>0.7299270072992701</v>
      </c>
      <c r="S18" s="10">
        <v>0</v>
      </c>
      <c r="T18" s="10">
        <v>0</v>
      </c>
      <c r="U18" s="10">
        <v>0.6944444444444444</v>
      </c>
      <c r="V18" s="10">
        <v>0</v>
      </c>
      <c r="W18" s="10">
        <v>0</v>
      </c>
      <c r="X18" s="10">
        <v>0</v>
      </c>
      <c r="Y18" s="10">
        <v>0.5</v>
      </c>
      <c r="Z18" s="10">
        <v>0</v>
      </c>
      <c r="AA18" s="5"/>
    </row>
    <row r="19" spans="3:27" ht="12.75">
      <c r="C19" s="7" t="s">
        <v>60</v>
      </c>
      <c r="D19" s="8" t="s">
        <v>27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  <c r="J19" s="13" t="s">
        <v>35</v>
      </c>
      <c r="K19" s="9">
        <v>4</v>
      </c>
      <c r="L19" s="9">
        <v>18</v>
      </c>
      <c r="M19" s="9">
        <v>6</v>
      </c>
      <c r="N19" s="45"/>
      <c r="O19" s="5"/>
      <c r="P19" s="7" t="s">
        <v>31</v>
      </c>
      <c r="Q19" s="8" t="s">
        <v>29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2.684563758389262</v>
      </c>
      <c r="Y19" s="10">
        <v>9</v>
      </c>
      <c r="Z19" s="10">
        <v>2.586206896551724</v>
      </c>
      <c r="AA19" s="5"/>
    </row>
    <row r="20" spans="3:27" ht="12.75">
      <c r="C20" s="46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5"/>
      <c r="P20" s="46"/>
      <c r="Q20" s="47"/>
      <c r="R20" s="47"/>
      <c r="S20" s="47"/>
      <c r="T20" s="47"/>
      <c r="U20" s="47"/>
      <c r="V20" s="47"/>
      <c r="W20" s="47"/>
      <c r="X20" s="47"/>
      <c r="Y20" s="48"/>
      <c r="Z20" s="48"/>
      <c r="AA20" s="5"/>
    </row>
    <row r="21" spans="3:27" ht="12.75">
      <c r="C21" s="6" t="s">
        <v>57</v>
      </c>
      <c r="D21" s="1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 t="s">
        <v>57</v>
      </c>
      <c r="Q21" s="11"/>
      <c r="R21" s="11"/>
      <c r="S21" s="11"/>
      <c r="T21" s="11"/>
      <c r="U21" s="11"/>
      <c r="V21" s="11"/>
      <c r="W21" s="11"/>
      <c r="X21" s="11"/>
      <c r="Y21" s="5"/>
      <c r="Z21" s="5"/>
      <c r="AA21" s="5"/>
    </row>
    <row r="22" spans="3:27" ht="12.75">
      <c r="C22" s="7" t="s">
        <v>32</v>
      </c>
      <c r="D22" s="8" t="s">
        <v>27</v>
      </c>
      <c r="E22" s="9">
        <v>60</v>
      </c>
      <c r="F22" s="9">
        <v>53</v>
      </c>
      <c r="G22" s="9">
        <v>38</v>
      </c>
      <c r="H22" s="9">
        <v>63</v>
      </c>
      <c r="I22" s="9">
        <v>54</v>
      </c>
      <c r="J22" s="9">
        <v>40</v>
      </c>
      <c r="K22" s="9">
        <v>36</v>
      </c>
      <c r="L22" s="9">
        <v>62</v>
      </c>
      <c r="M22" s="9">
        <v>60</v>
      </c>
      <c r="N22" s="45"/>
      <c r="O22" s="5"/>
      <c r="P22" s="7" t="s">
        <v>32</v>
      </c>
      <c r="Q22" s="8" t="s">
        <v>27</v>
      </c>
      <c r="R22" s="10">
        <v>43.79562043795621</v>
      </c>
      <c r="S22" s="10">
        <v>37.06293706293706</v>
      </c>
      <c r="T22" s="10">
        <v>30.158730158730158</v>
      </c>
      <c r="U22" s="10">
        <v>43.75</v>
      </c>
      <c r="V22" s="10">
        <v>45.76271186440678</v>
      </c>
      <c r="W22" s="10">
        <v>28.985507246376812</v>
      </c>
      <c r="X22" s="10">
        <v>24.161073825503358</v>
      </c>
      <c r="Y22" s="10">
        <v>31</v>
      </c>
      <c r="Z22" s="10">
        <v>25.862068965517242</v>
      </c>
      <c r="AA22" s="5"/>
    </row>
    <row r="23" spans="3:27" ht="12.75">
      <c r="C23" s="7" t="s">
        <v>33</v>
      </c>
      <c r="D23" s="8" t="s">
        <v>27</v>
      </c>
      <c r="E23" s="9">
        <v>18</v>
      </c>
      <c r="F23" s="9">
        <v>32</v>
      </c>
      <c r="G23" s="9">
        <v>14</v>
      </c>
      <c r="H23" s="9">
        <v>10</v>
      </c>
      <c r="I23" s="9">
        <v>2</v>
      </c>
      <c r="J23" s="9">
        <v>15</v>
      </c>
      <c r="K23" s="9">
        <v>26</v>
      </c>
      <c r="L23" s="9">
        <v>29</v>
      </c>
      <c r="M23" s="9">
        <v>44</v>
      </c>
      <c r="N23" s="45"/>
      <c r="O23" s="5"/>
      <c r="P23" s="7" t="s">
        <v>33</v>
      </c>
      <c r="Q23" s="8" t="s">
        <v>27</v>
      </c>
      <c r="R23" s="10">
        <v>13.138686131386862</v>
      </c>
      <c r="S23" s="10">
        <v>22.377622377622377</v>
      </c>
      <c r="T23" s="10">
        <v>11.11111111111111</v>
      </c>
      <c r="U23" s="10">
        <v>6.944444444444445</v>
      </c>
      <c r="V23" s="10">
        <v>1.694915254237288</v>
      </c>
      <c r="W23" s="10">
        <v>10.869565217391305</v>
      </c>
      <c r="X23" s="10">
        <v>17.449664429530202</v>
      </c>
      <c r="Y23" s="10">
        <v>14.5</v>
      </c>
      <c r="Z23" s="10">
        <v>18.96551724137931</v>
      </c>
      <c r="AA23" s="5"/>
    </row>
    <row r="24" spans="3:27" ht="12.75">
      <c r="C24" s="7" t="s">
        <v>34</v>
      </c>
      <c r="D24" s="8" t="s">
        <v>27</v>
      </c>
      <c r="E24" s="9">
        <v>6</v>
      </c>
      <c r="F24" s="9">
        <v>5</v>
      </c>
      <c r="G24" s="9">
        <v>2</v>
      </c>
      <c r="H24" s="13" t="s">
        <v>35</v>
      </c>
      <c r="I24" s="9">
        <v>2</v>
      </c>
      <c r="J24" s="9">
        <v>3</v>
      </c>
      <c r="K24" s="9">
        <v>1</v>
      </c>
      <c r="L24" s="9">
        <v>2</v>
      </c>
      <c r="M24" s="9">
        <v>0</v>
      </c>
      <c r="N24" s="45"/>
      <c r="O24" s="5"/>
      <c r="P24" s="7" t="s">
        <v>34</v>
      </c>
      <c r="Q24" s="8" t="s">
        <v>27</v>
      </c>
      <c r="R24" s="10">
        <v>4.37956204379562</v>
      </c>
      <c r="S24" s="10">
        <v>3.4965034965034967</v>
      </c>
      <c r="T24" s="10">
        <v>1.5873015873015872</v>
      </c>
      <c r="U24" s="10">
        <v>0</v>
      </c>
      <c r="V24" s="10">
        <v>1.694915254237288</v>
      </c>
      <c r="W24" s="10">
        <v>2.1739130434782608</v>
      </c>
      <c r="X24" s="10">
        <v>0.6711409395973155</v>
      </c>
      <c r="Y24" s="10">
        <v>1</v>
      </c>
      <c r="Z24" s="10">
        <v>0</v>
      </c>
      <c r="AA24" s="5"/>
    </row>
    <row r="25" spans="3:27" ht="12.75">
      <c r="C25" s="7" t="s">
        <v>36</v>
      </c>
      <c r="D25" s="8" t="s">
        <v>37</v>
      </c>
      <c r="E25" s="9">
        <v>22</v>
      </c>
      <c r="F25" s="9">
        <v>23</v>
      </c>
      <c r="G25" s="9">
        <v>26</v>
      </c>
      <c r="H25" s="9">
        <v>27</v>
      </c>
      <c r="I25" s="9">
        <v>29</v>
      </c>
      <c r="J25" s="9">
        <v>30</v>
      </c>
      <c r="K25" s="9">
        <v>31</v>
      </c>
      <c r="L25" s="9">
        <v>31</v>
      </c>
      <c r="M25" s="9">
        <v>32</v>
      </c>
      <c r="N25" s="45"/>
      <c r="O25" s="5"/>
      <c r="P25" s="7" t="s">
        <v>36</v>
      </c>
      <c r="Q25" s="8" t="s">
        <v>37</v>
      </c>
      <c r="R25" s="10">
        <v>16.05839416058394</v>
      </c>
      <c r="S25" s="10">
        <v>16.083916083916083</v>
      </c>
      <c r="T25" s="10">
        <v>20.634920634920633</v>
      </c>
      <c r="U25" s="10">
        <v>18.75</v>
      </c>
      <c r="V25" s="10">
        <v>24.576271186440678</v>
      </c>
      <c r="W25" s="10">
        <v>21.73913043478261</v>
      </c>
      <c r="X25" s="10">
        <v>20.80536912751678</v>
      </c>
      <c r="Y25" s="10">
        <v>15.5</v>
      </c>
      <c r="Z25" s="10">
        <v>13.793103448275861</v>
      </c>
      <c r="AA25" s="5"/>
    </row>
    <row r="26" spans="3:27" ht="12.75">
      <c r="C26" s="5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1"/>
      <c r="R26" s="11"/>
      <c r="S26" s="11"/>
      <c r="T26" s="11"/>
      <c r="U26" s="11"/>
      <c r="V26" s="11"/>
      <c r="W26" s="11"/>
      <c r="X26" s="11"/>
      <c r="Y26" s="5"/>
      <c r="Z26" s="5"/>
      <c r="AA26" s="5"/>
    </row>
    <row r="27" spans="3:27" ht="12.75">
      <c r="C27" s="6" t="s">
        <v>38</v>
      </c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 t="s">
        <v>38</v>
      </c>
      <c r="Q27" s="11"/>
      <c r="R27" s="11"/>
      <c r="S27" s="11"/>
      <c r="T27" s="11"/>
      <c r="U27" s="11"/>
      <c r="V27" s="11"/>
      <c r="W27" s="11"/>
      <c r="X27" s="11"/>
      <c r="Y27" s="5"/>
      <c r="Z27" s="5"/>
      <c r="AA27" s="5"/>
    </row>
    <row r="28" spans="3:27" ht="12.75">
      <c r="C28" s="7" t="s">
        <v>39</v>
      </c>
      <c r="D28" s="8" t="s">
        <v>37</v>
      </c>
      <c r="E28" s="9">
        <v>3</v>
      </c>
      <c r="F28" s="9">
        <v>10</v>
      </c>
      <c r="G28" s="9">
        <v>10</v>
      </c>
      <c r="H28" s="9">
        <v>6</v>
      </c>
      <c r="I28" s="9">
        <v>5</v>
      </c>
      <c r="J28" s="9">
        <v>6</v>
      </c>
      <c r="K28" s="9">
        <v>4</v>
      </c>
      <c r="L28" s="9">
        <v>7</v>
      </c>
      <c r="M28" s="9">
        <v>3</v>
      </c>
      <c r="N28" s="45"/>
      <c r="O28" s="5"/>
      <c r="P28" s="7" t="s">
        <v>39</v>
      </c>
      <c r="Q28" s="8" t="s">
        <v>37</v>
      </c>
      <c r="R28" s="10">
        <v>2.18978102189781</v>
      </c>
      <c r="S28" s="10">
        <v>6.993006993006993</v>
      </c>
      <c r="T28" s="10">
        <v>7.936507936507936</v>
      </c>
      <c r="U28" s="10">
        <v>4.166666666666666</v>
      </c>
      <c r="V28" s="10">
        <v>4.23728813559322</v>
      </c>
      <c r="W28" s="10">
        <v>4.3478260869565215</v>
      </c>
      <c r="X28" s="10">
        <v>2.684563758389262</v>
      </c>
      <c r="Y28" s="10">
        <v>3.5</v>
      </c>
      <c r="Z28" s="10">
        <v>1.293103448275862</v>
      </c>
      <c r="AA28" s="5"/>
    </row>
    <row r="29" spans="3:27" ht="12.75" hidden="1">
      <c r="C29" s="7" t="s">
        <v>39</v>
      </c>
      <c r="D29" s="8" t="s">
        <v>27</v>
      </c>
      <c r="E29" s="9">
        <v>0</v>
      </c>
      <c r="F29" s="13" t="s">
        <v>35</v>
      </c>
      <c r="G29" s="13" t="s">
        <v>35</v>
      </c>
      <c r="H29" s="13" t="s">
        <v>35</v>
      </c>
      <c r="I29" s="13" t="s">
        <v>35</v>
      </c>
      <c r="J29" s="13" t="s">
        <v>35</v>
      </c>
      <c r="K29" s="13" t="s">
        <v>35</v>
      </c>
      <c r="L29" s="13" t="s">
        <v>35</v>
      </c>
      <c r="M29" s="13" t="s">
        <v>35</v>
      </c>
      <c r="N29" s="67"/>
      <c r="O29" s="5"/>
      <c r="P29" s="7" t="s">
        <v>39</v>
      </c>
      <c r="Q29" s="8" t="s">
        <v>27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4" t="s">
        <v>35</v>
      </c>
      <c r="Z29" s="10">
        <v>0</v>
      </c>
      <c r="AA29" s="5"/>
    </row>
    <row r="30" spans="3:27" ht="12.75">
      <c r="C30" s="7" t="s">
        <v>39</v>
      </c>
      <c r="D30" s="8" t="s">
        <v>27</v>
      </c>
      <c r="E30" s="13" t="s">
        <v>35</v>
      </c>
      <c r="F30" s="13" t="s">
        <v>35</v>
      </c>
      <c r="G30" s="1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>
        <v>1</v>
      </c>
      <c r="M30" s="13">
        <v>0</v>
      </c>
      <c r="N30" s="67"/>
      <c r="O30" s="5"/>
      <c r="P30" s="7" t="s">
        <v>39</v>
      </c>
      <c r="Q30" s="8" t="s">
        <v>27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0.5</v>
      </c>
      <c r="Z30" s="10">
        <v>0</v>
      </c>
      <c r="AA30" s="5"/>
    </row>
    <row r="31" spans="3:27" ht="12.75">
      <c r="C31" s="7" t="s">
        <v>40</v>
      </c>
      <c r="D31" s="8" t="s">
        <v>37</v>
      </c>
      <c r="E31" s="9">
        <v>0</v>
      </c>
      <c r="F31" s="9">
        <v>0</v>
      </c>
      <c r="G31" s="9">
        <v>2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45"/>
      <c r="O31" s="5"/>
      <c r="P31" s="7" t="s">
        <v>40</v>
      </c>
      <c r="Q31" s="8" t="s">
        <v>37</v>
      </c>
      <c r="R31" s="10">
        <v>0</v>
      </c>
      <c r="S31" s="10">
        <v>0</v>
      </c>
      <c r="T31" s="10">
        <v>1.5873015873015872</v>
      </c>
      <c r="U31" s="10">
        <v>0</v>
      </c>
      <c r="V31" s="10">
        <v>0.847457627118644</v>
      </c>
      <c r="W31" s="10">
        <v>0</v>
      </c>
      <c r="X31" s="10">
        <v>0</v>
      </c>
      <c r="Y31" s="10">
        <v>0</v>
      </c>
      <c r="Z31" s="10">
        <v>0</v>
      </c>
      <c r="AA31" s="5"/>
    </row>
    <row r="32" spans="3:27" ht="12.75" hidden="1">
      <c r="C32" s="7" t="s">
        <v>40</v>
      </c>
      <c r="D32" s="8" t="s">
        <v>27</v>
      </c>
      <c r="E32" s="9">
        <v>0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  <c r="M32" s="13" t="s">
        <v>35</v>
      </c>
      <c r="N32" s="67"/>
      <c r="O32" s="5"/>
      <c r="P32" s="7" t="s">
        <v>40</v>
      </c>
      <c r="Q32" s="8" t="s">
        <v>27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5"/>
    </row>
    <row r="33" spans="3:27" ht="12.75" hidden="1">
      <c r="C33" s="7" t="s">
        <v>41</v>
      </c>
      <c r="D33" s="8" t="s">
        <v>37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  <c r="M33" s="13" t="s">
        <v>35</v>
      </c>
      <c r="N33" s="67"/>
      <c r="O33" s="5"/>
      <c r="P33" s="7" t="s">
        <v>41</v>
      </c>
      <c r="Q33" s="8" t="s">
        <v>37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5"/>
    </row>
    <row r="34" spans="3:27" ht="12.75" hidden="1">
      <c r="C34" s="7" t="s">
        <v>42</v>
      </c>
      <c r="D34" s="8" t="s">
        <v>27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67"/>
      <c r="O34" s="5"/>
      <c r="P34" s="7" t="s">
        <v>42</v>
      </c>
      <c r="Q34" s="8" t="s">
        <v>27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5"/>
    </row>
    <row r="35" spans="3:27" ht="12.75" hidden="1">
      <c r="C35" s="7" t="s">
        <v>43</v>
      </c>
      <c r="D35" s="8" t="s">
        <v>26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67"/>
      <c r="O35" s="5"/>
      <c r="P35" s="7" t="s">
        <v>43</v>
      </c>
      <c r="Q35" s="8" t="s">
        <v>26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5"/>
    </row>
    <row r="36" spans="3:27" ht="12.75" hidden="1">
      <c r="C36" s="7" t="s">
        <v>44</v>
      </c>
      <c r="D36" s="8" t="s">
        <v>27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67"/>
      <c r="O36" s="5"/>
      <c r="P36" s="7" t="s">
        <v>44</v>
      </c>
      <c r="Q36" s="8" t="s">
        <v>27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5"/>
    </row>
    <row r="37" spans="3:27" ht="12.75" hidden="1">
      <c r="C37" s="7" t="s">
        <v>45</v>
      </c>
      <c r="D37" s="8" t="s">
        <v>26</v>
      </c>
      <c r="E37" s="9">
        <v>0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67"/>
      <c r="O37" s="5"/>
      <c r="P37" s="7" t="s">
        <v>45</v>
      </c>
      <c r="Q37" s="8" t="s">
        <v>26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5"/>
    </row>
    <row r="38" spans="3:27" ht="12.75">
      <c r="C38" s="7" t="s">
        <v>45</v>
      </c>
      <c r="D38" s="8" t="s">
        <v>27</v>
      </c>
      <c r="E38" s="9">
        <v>5</v>
      </c>
      <c r="F38" s="9">
        <v>1</v>
      </c>
      <c r="G38" s="9">
        <v>2</v>
      </c>
      <c r="H38" s="9">
        <v>5</v>
      </c>
      <c r="I38" s="9">
        <v>7</v>
      </c>
      <c r="J38" s="9">
        <v>6</v>
      </c>
      <c r="K38" s="9">
        <v>11</v>
      </c>
      <c r="L38" s="9">
        <v>2</v>
      </c>
      <c r="M38" s="9">
        <v>9</v>
      </c>
      <c r="N38" s="45"/>
      <c r="O38" s="5"/>
      <c r="P38" s="7" t="s">
        <v>45</v>
      </c>
      <c r="Q38" s="8" t="s">
        <v>27</v>
      </c>
      <c r="R38" s="10">
        <v>3.64963503649635</v>
      </c>
      <c r="S38" s="10">
        <v>0.6993006993006993</v>
      </c>
      <c r="T38" s="10">
        <v>1.5873015873015872</v>
      </c>
      <c r="U38" s="10">
        <v>3.4722222222222223</v>
      </c>
      <c r="V38" s="10">
        <v>5.932203389830509</v>
      </c>
      <c r="W38" s="10">
        <v>4.3478260869565215</v>
      </c>
      <c r="X38" s="10">
        <v>7.38255033557047</v>
      </c>
      <c r="Y38" s="10">
        <v>1</v>
      </c>
      <c r="Z38" s="10">
        <v>3.8793103448275863</v>
      </c>
      <c r="AA38" s="5"/>
    </row>
    <row r="39" spans="3:27" ht="12.75" hidden="1">
      <c r="C39" s="7" t="s">
        <v>46</v>
      </c>
      <c r="D39" s="8" t="s">
        <v>37</v>
      </c>
      <c r="E39" s="13" t="s">
        <v>35</v>
      </c>
      <c r="F39" s="13" t="s">
        <v>35</v>
      </c>
      <c r="G39" s="13" t="s">
        <v>35</v>
      </c>
      <c r="H39" s="13" t="s">
        <v>35</v>
      </c>
      <c r="I39" s="13" t="s">
        <v>35</v>
      </c>
      <c r="J39" s="13" t="s">
        <v>35</v>
      </c>
      <c r="K39" s="13" t="s">
        <v>35</v>
      </c>
      <c r="L39" s="13" t="s">
        <v>35</v>
      </c>
      <c r="M39" s="13" t="s">
        <v>35</v>
      </c>
      <c r="N39" s="67"/>
      <c r="O39" s="5"/>
      <c r="P39" s="7" t="s">
        <v>46</v>
      </c>
      <c r="Q39" s="8" t="s">
        <v>37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5"/>
    </row>
    <row r="40" spans="3:27" ht="12.75" hidden="1">
      <c r="C40" s="7" t="s">
        <v>46</v>
      </c>
      <c r="D40" s="8" t="s">
        <v>27</v>
      </c>
      <c r="E40" s="13" t="s">
        <v>35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  <c r="K40" s="13" t="s">
        <v>35</v>
      </c>
      <c r="L40" s="13" t="s">
        <v>35</v>
      </c>
      <c r="M40" s="13" t="s">
        <v>35</v>
      </c>
      <c r="N40" s="67"/>
      <c r="O40" s="5"/>
      <c r="P40" s="7" t="s">
        <v>46</v>
      </c>
      <c r="Q40" s="8" t="s">
        <v>27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5"/>
    </row>
    <row r="41" spans="3:27" ht="12.75">
      <c r="C41" s="7" t="s">
        <v>44</v>
      </c>
      <c r="D41" s="8" t="s">
        <v>27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>
        <v>1</v>
      </c>
      <c r="M41" s="13">
        <v>0</v>
      </c>
      <c r="N41" s="67"/>
      <c r="O41" s="5"/>
      <c r="P41" s="7" t="s">
        <v>44</v>
      </c>
      <c r="Q41" s="8" t="s">
        <v>27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0.5</v>
      </c>
      <c r="Z41" s="10">
        <v>0</v>
      </c>
      <c r="AA41" s="5"/>
    </row>
    <row r="42" spans="3:27" ht="12.75">
      <c r="C42" s="7" t="s">
        <v>47</v>
      </c>
      <c r="D42" s="8" t="s">
        <v>26</v>
      </c>
      <c r="E42" s="9">
        <v>1</v>
      </c>
      <c r="F42" s="9">
        <v>1</v>
      </c>
      <c r="G42" s="9">
        <v>1</v>
      </c>
      <c r="H42" s="9">
        <v>1</v>
      </c>
      <c r="I42" s="9">
        <v>2</v>
      </c>
      <c r="J42" s="9">
        <v>4</v>
      </c>
      <c r="K42" s="9">
        <v>2</v>
      </c>
      <c r="L42" s="9">
        <v>4</v>
      </c>
      <c r="M42" s="9">
        <v>4</v>
      </c>
      <c r="N42" s="45"/>
      <c r="O42" s="5"/>
      <c r="P42" s="7" t="s">
        <v>47</v>
      </c>
      <c r="Q42" s="8" t="s">
        <v>26</v>
      </c>
      <c r="R42" s="10">
        <v>0.7299270072992701</v>
      </c>
      <c r="S42" s="10">
        <v>0.6993006993006993</v>
      </c>
      <c r="T42" s="10">
        <v>0.7936507936507936</v>
      </c>
      <c r="U42" s="10">
        <v>0.6944444444444444</v>
      </c>
      <c r="V42" s="10">
        <v>1.694915254237288</v>
      </c>
      <c r="W42" s="10">
        <v>2.898550724637681</v>
      </c>
      <c r="X42" s="10">
        <v>1.342281879194631</v>
      </c>
      <c r="Y42" s="10">
        <v>2</v>
      </c>
      <c r="Z42" s="10">
        <v>1.7241379310344827</v>
      </c>
      <c r="AA42" s="5"/>
    </row>
    <row r="43" spans="3:27" ht="12.75">
      <c r="C43" s="7" t="s">
        <v>47</v>
      </c>
      <c r="D43" s="8" t="s">
        <v>37</v>
      </c>
      <c r="E43" s="9">
        <v>0</v>
      </c>
      <c r="F43" s="9">
        <v>2</v>
      </c>
      <c r="G43" s="9">
        <v>4</v>
      </c>
      <c r="H43" s="9">
        <v>6</v>
      </c>
      <c r="I43" s="9">
        <v>2</v>
      </c>
      <c r="J43" s="9">
        <v>1</v>
      </c>
      <c r="K43" s="9">
        <v>8</v>
      </c>
      <c r="L43" s="9">
        <v>13</v>
      </c>
      <c r="M43" s="9">
        <v>19</v>
      </c>
      <c r="N43" s="45"/>
      <c r="O43" s="5"/>
      <c r="P43" s="7" t="s">
        <v>47</v>
      </c>
      <c r="Q43" s="8" t="s">
        <v>37</v>
      </c>
      <c r="R43" s="10">
        <v>0</v>
      </c>
      <c r="S43" s="10">
        <v>1.3986013986013985</v>
      </c>
      <c r="T43" s="10">
        <v>3.1746031746031744</v>
      </c>
      <c r="U43" s="10">
        <v>4.166666666666666</v>
      </c>
      <c r="V43" s="10">
        <v>1.694915254237288</v>
      </c>
      <c r="W43" s="10">
        <v>0.7246376811594203</v>
      </c>
      <c r="X43" s="10">
        <v>5.369127516778524</v>
      </c>
      <c r="Y43" s="10">
        <v>6.5</v>
      </c>
      <c r="Z43" s="10">
        <v>8.189655172413794</v>
      </c>
      <c r="AA43" s="5"/>
    </row>
    <row r="44" spans="3:27" ht="6.75" customHeight="1">
      <c r="C44" s="5"/>
      <c r="D44" s="5"/>
      <c r="E44" s="5"/>
      <c r="F44" s="5"/>
      <c r="G44" s="5"/>
      <c r="H44" s="5"/>
      <c r="I44" s="5"/>
      <c r="J44" s="5"/>
      <c r="K44" s="5" t="s">
        <v>58</v>
      </c>
      <c r="L44" s="5" t="s">
        <v>58</v>
      </c>
      <c r="M44" s="5" t="s">
        <v>58</v>
      </c>
      <c r="N44" s="45"/>
      <c r="O44" s="5"/>
      <c r="P44" s="5"/>
      <c r="Q44" s="5"/>
      <c r="R44" s="5"/>
      <c r="S44" s="12"/>
      <c r="T44" s="12"/>
      <c r="U44" s="12"/>
      <c r="V44" s="5"/>
      <c r="W44" s="5"/>
      <c r="X44" s="5"/>
      <c r="Y44" s="5"/>
      <c r="Z44" s="5"/>
      <c r="AA44" s="5"/>
    </row>
    <row r="45" spans="3:39" ht="12.75">
      <c r="C45" s="30" t="s">
        <v>48</v>
      </c>
      <c r="D45" s="11"/>
      <c r="E45" s="31">
        <v>7</v>
      </c>
      <c r="F45" s="31">
        <v>20</v>
      </c>
      <c r="G45" s="32" t="s">
        <v>35</v>
      </c>
      <c r="H45" s="31">
        <v>1</v>
      </c>
      <c r="I45" s="31">
        <v>1</v>
      </c>
      <c r="J45" s="31">
        <v>6</v>
      </c>
      <c r="K45" s="31">
        <v>10</v>
      </c>
      <c r="L45" s="31">
        <v>9</v>
      </c>
      <c r="M45" s="31">
        <v>12</v>
      </c>
      <c r="N45" s="45"/>
      <c r="O45" s="11"/>
      <c r="P45" s="30"/>
      <c r="Q45" s="11"/>
      <c r="R45" s="33"/>
      <c r="S45" s="33"/>
      <c r="T45" s="34"/>
      <c r="U45" s="33"/>
      <c r="V45" s="33"/>
      <c r="W45" s="33"/>
      <c r="X45" s="33"/>
      <c r="Y45" s="33"/>
      <c r="Z45" s="33"/>
      <c r="AA45" s="1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3:33" ht="6.75" customHeight="1">
      <c r="C46" s="17"/>
      <c r="D46" s="17"/>
      <c r="E46" s="5"/>
      <c r="F46" s="5"/>
      <c r="G46" s="5"/>
      <c r="H46" s="5"/>
      <c r="I46" s="5"/>
      <c r="J46" s="5"/>
      <c r="K46" s="5"/>
      <c r="L46" s="5"/>
      <c r="M46" s="5"/>
      <c r="N46" s="45"/>
      <c r="O46" s="5"/>
      <c r="P46" s="17"/>
      <c r="Q46" s="17"/>
      <c r="R46" s="5"/>
      <c r="S46" s="12"/>
      <c r="T46" s="12"/>
      <c r="U46" s="1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3:34" ht="21.75" customHeight="1">
      <c r="C47" s="22" t="s">
        <v>54</v>
      </c>
      <c r="D47" s="23"/>
      <c r="E47" s="24">
        <v>137</v>
      </c>
      <c r="F47" s="24">
        <v>143</v>
      </c>
      <c r="G47" s="24">
        <v>126</v>
      </c>
      <c r="H47" s="24">
        <v>144</v>
      </c>
      <c r="I47" s="24">
        <v>118</v>
      </c>
      <c r="J47" s="24">
        <v>138</v>
      </c>
      <c r="K47" s="24">
        <v>149</v>
      </c>
      <c r="L47" s="24">
        <v>200</v>
      </c>
      <c r="M47" s="25">
        <v>232</v>
      </c>
      <c r="N47" s="45"/>
      <c r="O47" s="26"/>
      <c r="P47" s="22" t="s">
        <v>54</v>
      </c>
      <c r="Q47" s="23"/>
      <c r="R47" s="27">
        <v>100</v>
      </c>
      <c r="S47" s="27">
        <v>100</v>
      </c>
      <c r="T47" s="27">
        <v>100</v>
      </c>
      <c r="U47" s="27">
        <v>100</v>
      </c>
      <c r="V47" s="27">
        <v>100</v>
      </c>
      <c r="W47" s="27">
        <v>100</v>
      </c>
      <c r="X47" s="27">
        <v>100</v>
      </c>
      <c r="Y47" s="27">
        <v>100</v>
      </c>
      <c r="Z47" s="28">
        <v>100</v>
      </c>
      <c r="AA47" s="5"/>
      <c r="AB47" s="5"/>
      <c r="AC47" s="5"/>
      <c r="AD47" s="5"/>
      <c r="AE47" s="5"/>
      <c r="AF47" s="5"/>
      <c r="AG47" s="5"/>
      <c r="AH47" s="3"/>
    </row>
    <row r="48" spans="3:33" ht="15">
      <c r="C48" s="29" t="s">
        <v>55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45"/>
      <c r="O48" s="5"/>
      <c r="P48" s="29" t="s">
        <v>55</v>
      </c>
      <c r="Q48" s="5"/>
      <c r="R48" s="5"/>
      <c r="S48" s="5"/>
      <c r="T48" s="12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3:33" ht="9.75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45"/>
      <c r="O49" s="5"/>
      <c r="P49" s="29"/>
      <c r="Q49" s="5"/>
      <c r="R49" s="5"/>
      <c r="S49" s="5"/>
      <c r="T49" s="12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3:33" ht="12.75">
      <c r="C50" s="4" t="s">
        <v>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 t="s">
        <v>49</v>
      </c>
      <c r="Q50" s="5"/>
      <c r="R50" s="5"/>
      <c r="S50" s="5"/>
      <c r="T50" s="12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3:33" ht="12.75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5"/>
      <c r="R51" s="5"/>
      <c r="S51" s="5"/>
      <c r="T51" s="12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3:33" ht="12.75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5"/>
      <c r="R52" s="5"/>
      <c r="S52" s="5"/>
      <c r="T52" s="12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3:33" ht="12.75">
      <c r="C53" s="4" t="s">
        <v>24</v>
      </c>
      <c r="D53" s="5"/>
      <c r="E53" s="16">
        <v>22</v>
      </c>
      <c r="F53" s="16">
        <v>16</v>
      </c>
      <c r="G53" s="16">
        <v>27</v>
      </c>
      <c r="H53" s="16">
        <v>26</v>
      </c>
      <c r="I53" s="16">
        <v>14</v>
      </c>
      <c r="J53" s="16">
        <v>33</v>
      </c>
      <c r="K53" s="16">
        <v>30</v>
      </c>
      <c r="L53" s="16">
        <v>48</v>
      </c>
      <c r="M53" s="16">
        <v>61</v>
      </c>
      <c r="N53" s="16"/>
      <c r="O53" s="5"/>
      <c r="P53" s="4" t="s">
        <v>24</v>
      </c>
      <c r="Q53" s="5"/>
      <c r="R53" s="12">
        <v>16.058394160583944</v>
      </c>
      <c r="S53" s="12">
        <v>11.188811188811188</v>
      </c>
      <c r="T53" s="12">
        <v>18.75</v>
      </c>
      <c r="U53" s="12">
        <v>22.033898305084744</v>
      </c>
      <c r="V53" s="12">
        <v>10.144927536231885</v>
      </c>
      <c r="W53" s="12">
        <v>22.14765100671141</v>
      </c>
      <c r="X53" s="12">
        <v>15</v>
      </c>
      <c r="Y53" s="12">
        <v>24</v>
      </c>
      <c r="Z53" s="12">
        <v>30.5</v>
      </c>
      <c r="AA53" s="5"/>
      <c r="AB53" s="5"/>
      <c r="AC53" s="5"/>
      <c r="AD53" s="5"/>
      <c r="AE53" s="5"/>
      <c r="AF53" s="5"/>
      <c r="AG53" s="5"/>
    </row>
    <row r="54" spans="3:33" ht="12.75">
      <c r="C54" s="4" t="s">
        <v>57</v>
      </c>
      <c r="D54" s="5"/>
      <c r="E54" s="16">
        <v>106</v>
      </c>
      <c r="F54" s="16">
        <v>113</v>
      </c>
      <c r="G54" s="16">
        <v>80</v>
      </c>
      <c r="H54" s="16">
        <v>100</v>
      </c>
      <c r="I54" s="16">
        <v>87</v>
      </c>
      <c r="J54" s="16">
        <v>88</v>
      </c>
      <c r="K54" s="16">
        <v>94</v>
      </c>
      <c r="L54" s="16">
        <v>124</v>
      </c>
      <c r="M54" s="16">
        <v>136</v>
      </c>
      <c r="N54" s="16"/>
      <c r="O54" s="5"/>
      <c r="P54" s="4" t="s">
        <v>57</v>
      </c>
      <c r="Q54" s="5"/>
      <c r="R54" s="12">
        <v>77.37226277372264</v>
      </c>
      <c r="S54" s="12">
        <v>79.02097902097901</v>
      </c>
      <c r="T54" s="12">
        <v>55.55555555555556</v>
      </c>
      <c r="U54" s="12">
        <v>84.7457627118644</v>
      </c>
      <c r="V54" s="12">
        <v>63.04347826086957</v>
      </c>
      <c r="W54" s="12">
        <v>59.06040268456376</v>
      </c>
      <c r="X54" s="12">
        <v>47</v>
      </c>
      <c r="Y54" s="12">
        <v>62</v>
      </c>
      <c r="Z54" s="12">
        <v>68</v>
      </c>
      <c r="AA54" s="5"/>
      <c r="AB54" s="5"/>
      <c r="AC54" s="5"/>
      <c r="AD54" s="5"/>
      <c r="AE54" s="5"/>
      <c r="AF54" s="5"/>
      <c r="AG54" s="5"/>
    </row>
    <row r="55" spans="3:33" ht="12.75">
      <c r="C55" s="4" t="s">
        <v>38</v>
      </c>
      <c r="D55" s="5"/>
      <c r="E55" s="16">
        <v>9</v>
      </c>
      <c r="F55" s="16">
        <v>14</v>
      </c>
      <c r="G55" s="16">
        <v>19</v>
      </c>
      <c r="H55" s="16">
        <v>18</v>
      </c>
      <c r="I55" s="16">
        <v>17</v>
      </c>
      <c r="J55" s="16">
        <v>17</v>
      </c>
      <c r="K55" s="16">
        <v>25</v>
      </c>
      <c r="L55" s="16">
        <v>28</v>
      </c>
      <c r="M55" s="16">
        <v>35</v>
      </c>
      <c r="N55" s="16"/>
      <c r="O55" s="5"/>
      <c r="P55" s="4" t="s">
        <v>38</v>
      </c>
      <c r="Q55" s="5"/>
      <c r="R55" s="12">
        <v>6.569343065693431</v>
      </c>
      <c r="S55" s="12">
        <v>9.79020979020979</v>
      </c>
      <c r="T55" s="12">
        <v>13.194444444444445</v>
      </c>
      <c r="U55" s="12">
        <v>15.254237288135593</v>
      </c>
      <c r="V55" s="12">
        <v>12.318840579710146</v>
      </c>
      <c r="W55" s="12">
        <v>11.409395973154362</v>
      </c>
      <c r="X55" s="12">
        <v>12.5</v>
      </c>
      <c r="Y55" s="12">
        <v>14</v>
      </c>
      <c r="Z55" s="12">
        <v>17.5</v>
      </c>
      <c r="AA55" s="5"/>
      <c r="AB55" s="5"/>
      <c r="AC55" s="5"/>
      <c r="AD55" s="5"/>
      <c r="AE55" s="5"/>
      <c r="AF55" s="5"/>
      <c r="AG55" s="5"/>
    </row>
    <row r="56" spans="3:33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3:33" ht="12.75">
      <c r="C57" s="5" t="s">
        <v>56</v>
      </c>
      <c r="D57" s="5"/>
      <c r="E57" s="36">
        <v>137</v>
      </c>
      <c r="F57" s="36">
        <v>143</v>
      </c>
      <c r="G57" s="36">
        <v>126</v>
      </c>
      <c r="H57" s="36">
        <v>144</v>
      </c>
      <c r="I57" s="36">
        <v>118</v>
      </c>
      <c r="J57" s="36">
        <v>138</v>
      </c>
      <c r="K57" s="36">
        <v>149</v>
      </c>
      <c r="L57" s="36">
        <v>200</v>
      </c>
      <c r="M57" s="36">
        <v>232</v>
      </c>
      <c r="N57" s="36"/>
      <c r="O57" s="36"/>
      <c r="P57" s="5"/>
      <c r="R57" s="35">
        <v>100</v>
      </c>
      <c r="S57" s="35">
        <v>100</v>
      </c>
      <c r="T57" s="35">
        <v>87.5</v>
      </c>
      <c r="U57" s="35">
        <v>122.03389830508475</v>
      </c>
      <c r="V57" s="35">
        <v>85.5072463768116</v>
      </c>
      <c r="W57" s="35">
        <v>92.61744966442953</v>
      </c>
      <c r="X57" s="35">
        <v>74.5</v>
      </c>
      <c r="Y57" s="35">
        <v>100</v>
      </c>
      <c r="Z57" s="35">
        <v>116</v>
      </c>
      <c r="AA57" s="5"/>
      <c r="AB57" s="5"/>
      <c r="AC57" s="5"/>
      <c r="AD57" s="5"/>
      <c r="AE57" s="5"/>
      <c r="AF57" s="5"/>
      <c r="AG57" s="5"/>
    </row>
    <row r="58" spans="3:33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7:33" ht="12.75">
      <c r="AA59" s="5"/>
      <c r="AB59" s="5"/>
      <c r="AC59" s="5"/>
      <c r="AD59" s="5"/>
      <c r="AE59" s="5"/>
      <c r="AF59" s="5"/>
      <c r="AG59" s="5"/>
    </row>
  </sheetData>
  <mergeCells count="6">
    <mergeCell ref="C9:M9"/>
    <mergeCell ref="C10:M10"/>
    <mergeCell ref="P8:Z8"/>
    <mergeCell ref="P9:Z9"/>
    <mergeCell ref="P10:Z10"/>
    <mergeCell ref="C8:M8"/>
  </mergeCells>
  <printOptions horizontalCentered="1"/>
  <pageMargins left="0.75" right="0.5" top="0.42" bottom="0.21" header="0.27" footer="0.3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BR70"/>
  <sheetViews>
    <sheetView zoomScale="25" zoomScaleNormal="25" workbookViewId="0" topLeftCell="A1">
      <selection activeCell="B8" sqref="B8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5" max="48" width="13.8515625" style="0" bestFit="1" customWidth="1"/>
    <col min="56" max="56" width="10.421875" style="0" bestFit="1" customWidth="1"/>
    <col min="57" max="57" width="12.28125" style="0" customWidth="1"/>
    <col min="58" max="58" width="10.00390625" style="63" customWidth="1"/>
  </cols>
  <sheetData>
    <row r="5" spans="4:58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" t="s">
        <v>0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F5" s="35"/>
    </row>
    <row r="6" spans="4:58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" t="s">
        <v>1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F6" s="35"/>
    </row>
    <row r="7" spans="4:58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F7" s="35"/>
    </row>
    <row r="8" spans="4:58" ht="24">
      <c r="D8" s="77" t="s">
        <v>52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42"/>
      <c r="AB8" s="42"/>
      <c r="AC8" s="42"/>
      <c r="AD8" s="42"/>
      <c r="AE8" s="42"/>
      <c r="AF8" s="5"/>
      <c r="AG8" s="77" t="s">
        <v>52</v>
      </c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42"/>
      <c r="BF8" s="35"/>
    </row>
    <row r="9" spans="4:58" ht="18.75">
      <c r="D9" s="75" t="s">
        <v>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43"/>
      <c r="AB9" s="43"/>
      <c r="AC9" s="43"/>
      <c r="AD9" s="43"/>
      <c r="AE9" s="43"/>
      <c r="AF9" s="5"/>
      <c r="AG9" s="75" t="s">
        <v>53</v>
      </c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43"/>
      <c r="BF9" s="35"/>
    </row>
    <row r="10" spans="4:58" ht="15.75">
      <c r="D10" s="76" t="s">
        <v>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44"/>
      <c r="AB10" s="44"/>
      <c r="AC10" s="44"/>
      <c r="AD10" s="44"/>
      <c r="AE10" s="44"/>
      <c r="AF10" s="5"/>
      <c r="AG10" s="76" t="s">
        <v>3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44"/>
      <c r="BF10" s="35"/>
    </row>
    <row r="11" spans="4:58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F11" s="35"/>
    </row>
    <row r="12" spans="4:62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9" t="s">
        <v>16</v>
      </c>
      <c r="S12" s="19" t="s">
        <v>17</v>
      </c>
      <c r="T12" s="19" t="s">
        <v>18</v>
      </c>
      <c r="U12" s="19" t="s">
        <v>19</v>
      </c>
      <c r="V12" s="19" t="s">
        <v>20</v>
      </c>
      <c r="W12" s="19" t="s">
        <v>21</v>
      </c>
      <c r="X12" s="19" t="s">
        <v>22</v>
      </c>
      <c r="Y12" s="19" t="s">
        <v>23</v>
      </c>
      <c r="Z12" s="19" t="s">
        <v>51</v>
      </c>
      <c r="AA12" s="19" t="s">
        <v>59</v>
      </c>
      <c r="AB12" s="19"/>
      <c r="AC12" s="19"/>
      <c r="AD12" s="19"/>
      <c r="AE12" s="19"/>
      <c r="AF12" s="20"/>
      <c r="AG12" s="20"/>
      <c r="AH12" s="20"/>
      <c r="AI12" s="19" t="s">
        <v>4</v>
      </c>
      <c r="AJ12" s="19" t="s">
        <v>5</v>
      </c>
      <c r="AK12" s="19" t="s">
        <v>6</v>
      </c>
      <c r="AL12" s="19" t="s">
        <v>7</v>
      </c>
      <c r="AM12" s="19" t="s">
        <v>8</v>
      </c>
      <c r="AN12" s="19" t="s">
        <v>9</v>
      </c>
      <c r="AO12" s="19" t="s">
        <v>10</v>
      </c>
      <c r="AP12" s="19" t="s">
        <v>11</v>
      </c>
      <c r="AQ12" s="19" t="s">
        <v>12</v>
      </c>
      <c r="AR12" s="19" t="s">
        <v>13</v>
      </c>
      <c r="AS12" s="19" t="s">
        <v>14</v>
      </c>
      <c r="AT12" s="19" t="s">
        <v>15</v>
      </c>
      <c r="AU12" s="19" t="s">
        <v>16</v>
      </c>
      <c r="AV12" s="19" t="s">
        <v>17</v>
      </c>
      <c r="AW12" s="19" t="s">
        <v>18</v>
      </c>
      <c r="AX12" s="19" t="s">
        <v>19</v>
      </c>
      <c r="AY12" s="19" t="s">
        <v>20</v>
      </c>
      <c r="AZ12" s="19" t="s">
        <v>21</v>
      </c>
      <c r="BA12" s="19" t="s">
        <v>22</v>
      </c>
      <c r="BB12" s="19" t="s">
        <v>23</v>
      </c>
      <c r="BC12" s="19" t="s">
        <v>51</v>
      </c>
      <c r="BD12" s="19" t="s">
        <v>59</v>
      </c>
      <c r="BF12" s="59"/>
      <c r="BG12" s="21"/>
      <c r="BH12" s="21"/>
      <c r="BI12" s="21"/>
      <c r="BJ12" s="21"/>
    </row>
    <row r="13" spans="4:58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 t="s">
        <v>24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F13" s="35"/>
    </row>
    <row r="14" spans="4:58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5"/>
      <c r="AC14" s="45"/>
      <c r="AD14" s="45"/>
      <c r="AE14" s="45"/>
      <c r="AF14" s="5"/>
      <c r="AG14" s="7" t="s">
        <v>25</v>
      </c>
      <c r="AH14" s="8" t="s">
        <v>26</v>
      </c>
      <c r="AI14" s="37">
        <v>0.1941747572815534</v>
      </c>
      <c r="AJ14" s="37">
        <v>0.06593406593406594</v>
      </c>
      <c r="AK14" s="37">
        <v>0.07079646017699115</v>
      </c>
      <c r="AL14" s="37">
        <v>0.07954545454545454</v>
      </c>
      <c r="AM14" s="37">
        <v>0.0379746835443038</v>
      </c>
      <c r="AN14" s="37">
        <v>0.04081632653061224</v>
      </c>
      <c r="AO14" s="37">
        <v>0.014492753623188406</v>
      </c>
      <c r="AP14" s="37">
        <v>0.09195402298850575</v>
      </c>
      <c r="AQ14" s="37">
        <v>0.00980392156862745</v>
      </c>
      <c r="AR14" s="37">
        <v>0.032520325203252036</v>
      </c>
      <c r="AS14" s="37">
        <v>0.06349206349206349</v>
      </c>
      <c r="AT14" s="37">
        <v>0.07207207207207207</v>
      </c>
      <c r="AU14" s="37">
        <v>0.03164556962025317</v>
      </c>
      <c r="AV14" s="37">
        <v>0.08264462809917356</v>
      </c>
      <c r="AW14" s="37">
        <v>0.09615384615384616</v>
      </c>
      <c r="AX14" s="37">
        <v>0.10948905109489052</v>
      </c>
      <c r="AY14" s="37">
        <v>0.04195804195804196</v>
      </c>
      <c r="AZ14" s="37">
        <v>0.05555555555555555</v>
      </c>
      <c r="BA14" s="37">
        <v>0.04861111111111111</v>
      </c>
      <c r="BB14" s="37">
        <v>0.059322033898305086</v>
      </c>
      <c r="BC14" s="37">
        <v>0.057971014492753624</v>
      </c>
      <c r="BD14" s="64">
        <v>0.020134228187919462</v>
      </c>
      <c r="BF14" s="35">
        <v>2</v>
      </c>
    </row>
    <row r="15" spans="4:58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5"/>
      <c r="AC15" s="45"/>
      <c r="AD15" s="45"/>
      <c r="AE15" s="45"/>
      <c r="AF15" s="5"/>
      <c r="AG15" s="7" t="s">
        <v>25</v>
      </c>
      <c r="AH15" s="8" t="s">
        <v>27</v>
      </c>
      <c r="AI15" s="37">
        <v>0</v>
      </c>
      <c r="AJ15" s="37">
        <v>0.03296703296703297</v>
      </c>
      <c r="AK15" s="37">
        <v>0.04424778761061947</v>
      </c>
      <c r="AL15" s="37">
        <v>0.022727272727272728</v>
      </c>
      <c r="AM15" s="37">
        <v>0.02531645569620253</v>
      </c>
      <c r="AN15" s="37">
        <v>0.02040816326530612</v>
      </c>
      <c r="AO15" s="37">
        <v>0</v>
      </c>
      <c r="AP15" s="37">
        <v>0.022988505747126436</v>
      </c>
      <c r="AQ15" s="37">
        <v>0.00980392156862745</v>
      </c>
      <c r="AR15" s="37">
        <v>0.024390243902439025</v>
      </c>
      <c r="AS15" s="37">
        <v>0.015873015873015872</v>
      </c>
      <c r="AT15" s="37">
        <v>0</v>
      </c>
      <c r="AU15" s="37">
        <v>0.0189873417721519</v>
      </c>
      <c r="AV15" s="37">
        <v>0</v>
      </c>
      <c r="AW15" s="37">
        <v>0.019230769230769232</v>
      </c>
      <c r="AX15" s="37">
        <v>0.029197080291970802</v>
      </c>
      <c r="AY15" s="37">
        <v>0.013986013986013986</v>
      </c>
      <c r="AZ15" s="37">
        <v>0.007936507936507936</v>
      </c>
      <c r="BA15" s="37">
        <v>0.027777777777777776</v>
      </c>
      <c r="BB15" s="37">
        <v>0.00847457627118644</v>
      </c>
      <c r="BC15" s="37">
        <v>0.050724637681159424</v>
      </c>
      <c r="BD15" s="65">
        <v>0.01342281879194631</v>
      </c>
      <c r="BF15" s="35">
        <v>1.3</v>
      </c>
    </row>
    <row r="16" spans="4:58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5"/>
      <c r="AC16" s="45"/>
      <c r="AD16" s="45"/>
      <c r="AE16" s="45"/>
      <c r="AF16" s="5"/>
      <c r="AG16" s="7" t="s">
        <v>28</v>
      </c>
      <c r="AH16" s="8" t="s">
        <v>29</v>
      </c>
      <c r="AI16" s="37">
        <v>0.038834951456310676</v>
      </c>
      <c r="AJ16" s="37">
        <v>0.04395604395604396</v>
      </c>
      <c r="AK16" s="37">
        <v>0.02654867256637168</v>
      </c>
      <c r="AL16" s="37">
        <v>0.056818181818181816</v>
      </c>
      <c r="AM16" s="37">
        <v>0.0759493670886076</v>
      </c>
      <c r="AN16" s="37">
        <v>0.12244897959183673</v>
      </c>
      <c r="AO16" s="37">
        <v>0.07246376811594203</v>
      </c>
      <c r="AP16" s="37">
        <v>0.04597701149425287</v>
      </c>
      <c r="AQ16" s="37">
        <v>0.0392156862745098</v>
      </c>
      <c r="AR16" s="37">
        <v>0.08943089430894309</v>
      </c>
      <c r="AS16" s="37">
        <v>0.031746031746031744</v>
      </c>
      <c r="AT16" s="37">
        <v>0.07207207207207207</v>
      </c>
      <c r="AU16" s="37">
        <v>0.05063291139240506</v>
      </c>
      <c r="AV16" s="37">
        <v>0.04132231404958678</v>
      </c>
      <c r="AW16" s="37">
        <v>0.05128205128205128</v>
      </c>
      <c r="AX16" s="37">
        <v>0.014598540145985401</v>
      </c>
      <c r="AY16" s="37">
        <v>0.055944055944055944</v>
      </c>
      <c r="AZ16" s="37">
        <v>0.14285714285714285</v>
      </c>
      <c r="BA16" s="37">
        <v>0.09722222222222222</v>
      </c>
      <c r="BB16" s="37">
        <v>0.05084745762711865</v>
      </c>
      <c r="BC16" s="37">
        <v>0.12318840579710146</v>
      </c>
      <c r="BD16" s="65">
        <v>0.087248322147651</v>
      </c>
      <c r="BF16" s="35">
        <v>8.7</v>
      </c>
    </row>
    <row r="17" spans="4:58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5"/>
      <c r="AC17" s="45"/>
      <c r="AD17" s="45"/>
      <c r="AE17" s="45"/>
      <c r="AF17" s="5"/>
      <c r="AG17" s="7" t="s">
        <v>30</v>
      </c>
      <c r="AH17" s="8" t="s">
        <v>29</v>
      </c>
      <c r="AI17" s="37">
        <v>0.009708737864077669</v>
      </c>
      <c r="AJ17" s="37">
        <v>0.04395604395604396</v>
      </c>
      <c r="AK17" s="37">
        <v>0.008849557522123894</v>
      </c>
      <c r="AL17" s="37">
        <v>0.011363636363636364</v>
      </c>
      <c r="AM17" s="37">
        <v>0.012658227848101266</v>
      </c>
      <c r="AN17" s="37">
        <v>0.02040816326530612</v>
      </c>
      <c r="AO17" s="37">
        <v>0.028985507246376812</v>
      </c>
      <c r="AP17" s="37">
        <v>0</v>
      </c>
      <c r="AQ17" s="37">
        <v>0.00980392156862745</v>
      </c>
      <c r="AR17" s="37">
        <v>0.016260162601626018</v>
      </c>
      <c r="AS17" s="37">
        <v>0.015873015873015872</v>
      </c>
      <c r="AT17" s="37">
        <v>0.009009009009009009</v>
      </c>
      <c r="AU17" s="37">
        <v>0.006329113924050633</v>
      </c>
      <c r="AV17" s="37">
        <v>0.008264462809917356</v>
      </c>
      <c r="AW17" s="37">
        <v>0</v>
      </c>
      <c r="AX17" s="37">
        <v>0</v>
      </c>
      <c r="AY17" s="37">
        <v>0</v>
      </c>
      <c r="AZ17" s="37">
        <v>0.007936507936507936</v>
      </c>
      <c r="BA17" s="37">
        <v>0</v>
      </c>
      <c r="BB17" s="37">
        <v>0</v>
      </c>
      <c r="BC17" s="37">
        <v>0.007246376811594203</v>
      </c>
      <c r="BD17" s="65">
        <v>0.05369127516778524</v>
      </c>
      <c r="BF17" s="35">
        <v>5.4</v>
      </c>
    </row>
    <row r="18" spans="4:58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5"/>
      <c r="AC18" s="45"/>
      <c r="AD18" s="45"/>
      <c r="AE18" s="45"/>
      <c r="AF18" s="5"/>
      <c r="AG18" s="7" t="s">
        <v>31</v>
      </c>
      <c r="AH18" s="8" t="s">
        <v>29</v>
      </c>
      <c r="AI18" s="37">
        <v>0.009708737864077669</v>
      </c>
      <c r="AJ18" s="37">
        <v>0.02197802197802198</v>
      </c>
      <c r="AK18" s="37">
        <v>0</v>
      </c>
      <c r="AL18" s="37">
        <v>0.022727272727272728</v>
      </c>
      <c r="AM18" s="37">
        <v>0</v>
      </c>
      <c r="AN18" s="37">
        <v>0.01020408163265306</v>
      </c>
      <c r="AO18" s="37">
        <v>0</v>
      </c>
      <c r="AP18" s="37">
        <v>0.011494252873563218</v>
      </c>
      <c r="AQ18" s="37">
        <v>0.00980392156862745</v>
      </c>
      <c r="AR18" s="37">
        <v>0.008130081300813009</v>
      </c>
      <c r="AS18" s="37">
        <v>0</v>
      </c>
      <c r="AT18" s="37">
        <v>0.018018018018018018</v>
      </c>
      <c r="AU18" s="37">
        <v>0</v>
      </c>
      <c r="AV18" s="37">
        <v>0.008264462809917356</v>
      </c>
      <c r="AW18" s="37">
        <v>0</v>
      </c>
      <c r="AX18" s="37">
        <v>0.0072992700729927005</v>
      </c>
      <c r="AY18" s="37">
        <v>0</v>
      </c>
      <c r="AZ18" s="37">
        <v>0</v>
      </c>
      <c r="BA18" s="37">
        <v>0.006944444444444444</v>
      </c>
      <c r="BB18" s="37">
        <v>0</v>
      </c>
      <c r="BC18" s="37">
        <v>0</v>
      </c>
      <c r="BD18" s="65">
        <v>0</v>
      </c>
      <c r="BF18" s="35"/>
    </row>
    <row r="19" spans="4:58" ht="12.75">
      <c r="D19" s="7" t="s">
        <v>60</v>
      </c>
      <c r="E19" s="8" t="s">
        <v>27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9">
        <v>4</v>
      </c>
      <c r="AB19" s="45"/>
      <c r="AC19" s="45"/>
      <c r="AD19" s="45"/>
      <c r="AE19" s="45"/>
      <c r="AF19" s="5"/>
      <c r="AG19" s="51" t="s">
        <v>60</v>
      </c>
      <c r="AH19" s="52" t="s">
        <v>27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65">
        <v>0.02684563758389262</v>
      </c>
      <c r="BF19" s="35">
        <v>2.7</v>
      </c>
    </row>
    <row r="20" spans="4:58" ht="12.75">
      <c r="D20" s="5"/>
      <c r="E20" s="1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45"/>
      <c r="AB20" s="45"/>
      <c r="AC20" s="45"/>
      <c r="AD20" s="45"/>
      <c r="AE20" s="45"/>
      <c r="AF20" s="5"/>
      <c r="AG20" s="50"/>
      <c r="AH20" s="54"/>
      <c r="AI20" s="55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65"/>
      <c r="BF20" s="35"/>
    </row>
    <row r="21" spans="4:58" ht="12.75">
      <c r="D21" s="6" t="s">
        <v>57</v>
      </c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 t="s">
        <v>57</v>
      </c>
      <c r="AH21" s="11"/>
      <c r="AI21" s="12"/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65">
        <v>0</v>
      </c>
      <c r="BF21" s="35"/>
    </row>
    <row r="22" spans="4:58" ht="12.75">
      <c r="D22" s="7" t="s">
        <v>32</v>
      </c>
      <c r="E22" s="8" t="s">
        <v>27</v>
      </c>
      <c r="F22" s="9">
        <v>30</v>
      </c>
      <c r="G22" s="9">
        <v>22</v>
      </c>
      <c r="H22" s="9">
        <v>36</v>
      </c>
      <c r="I22" s="9">
        <v>29</v>
      </c>
      <c r="J22" s="9">
        <v>12</v>
      </c>
      <c r="K22" s="9">
        <v>31</v>
      </c>
      <c r="L22" s="9">
        <v>21</v>
      </c>
      <c r="M22" s="9">
        <v>21</v>
      </c>
      <c r="N22" s="9">
        <v>52</v>
      </c>
      <c r="O22" s="9">
        <v>38</v>
      </c>
      <c r="P22" s="9">
        <v>52</v>
      </c>
      <c r="Q22" s="9">
        <v>45</v>
      </c>
      <c r="R22" s="9">
        <v>63</v>
      </c>
      <c r="S22" s="9">
        <v>55</v>
      </c>
      <c r="T22" s="9">
        <v>49</v>
      </c>
      <c r="U22" s="9">
        <v>60</v>
      </c>
      <c r="V22" s="9">
        <v>53</v>
      </c>
      <c r="W22" s="9">
        <v>38</v>
      </c>
      <c r="X22" s="9">
        <v>63</v>
      </c>
      <c r="Y22" s="9">
        <v>54</v>
      </c>
      <c r="Z22" s="9">
        <v>40</v>
      </c>
      <c r="AA22" s="9">
        <v>36</v>
      </c>
      <c r="AB22" s="45"/>
      <c r="AC22" s="45"/>
      <c r="AD22" s="45"/>
      <c r="AE22" s="45"/>
      <c r="AF22" s="5"/>
      <c r="AG22" s="7" t="s">
        <v>32</v>
      </c>
      <c r="AH22" s="8" t="s">
        <v>27</v>
      </c>
      <c r="AI22" s="37">
        <v>0.2912621359223301</v>
      </c>
      <c r="AJ22" s="37">
        <v>0.24175824175824176</v>
      </c>
      <c r="AK22" s="37">
        <v>0.3185840707964602</v>
      </c>
      <c r="AL22" s="37">
        <v>0.32954545454545453</v>
      </c>
      <c r="AM22" s="37">
        <v>0.1518987341772152</v>
      </c>
      <c r="AN22" s="37">
        <v>0.3163265306122449</v>
      </c>
      <c r="AO22" s="37">
        <v>0.30434782608695654</v>
      </c>
      <c r="AP22" s="37">
        <v>0.2413793103448276</v>
      </c>
      <c r="AQ22" s="37">
        <v>0.5098039215686274</v>
      </c>
      <c r="AR22" s="37">
        <v>0.3089430894308943</v>
      </c>
      <c r="AS22" s="37">
        <v>0.4126984126984127</v>
      </c>
      <c r="AT22" s="37">
        <v>0.40540540540540543</v>
      </c>
      <c r="AU22" s="37">
        <v>0.3987341772151899</v>
      </c>
      <c r="AV22" s="37">
        <v>0.45454545454545453</v>
      </c>
      <c r="AW22" s="37">
        <v>0.3141025641025641</v>
      </c>
      <c r="AX22" s="37">
        <v>0.43795620437956206</v>
      </c>
      <c r="AY22" s="37">
        <v>0.3706293706293706</v>
      </c>
      <c r="AZ22" s="37">
        <v>0.30158730158730157</v>
      </c>
      <c r="BA22" s="37">
        <v>0.4375</v>
      </c>
      <c r="BB22" s="37">
        <v>0.4576271186440678</v>
      </c>
      <c r="BC22" s="37">
        <v>0.2898550724637681</v>
      </c>
      <c r="BD22" s="65">
        <v>0.24161073825503357</v>
      </c>
      <c r="BF22" s="35">
        <v>24.2</v>
      </c>
    </row>
    <row r="23" spans="4:58" ht="12.75">
      <c r="D23" s="7" t="s">
        <v>33</v>
      </c>
      <c r="E23" s="8" t="s">
        <v>27</v>
      </c>
      <c r="F23" s="9">
        <v>23</v>
      </c>
      <c r="G23" s="9">
        <v>26</v>
      </c>
      <c r="H23" s="9">
        <v>24</v>
      </c>
      <c r="I23" s="9">
        <v>10</v>
      </c>
      <c r="J23" s="9">
        <v>13</v>
      </c>
      <c r="K23" s="9">
        <v>8</v>
      </c>
      <c r="L23" s="9">
        <v>7</v>
      </c>
      <c r="M23" s="9">
        <v>14</v>
      </c>
      <c r="N23" s="9">
        <v>12</v>
      </c>
      <c r="O23" s="9">
        <v>21</v>
      </c>
      <c r="P23" s="9">
        <v>11</v>
      </c>
      <c r="Q23" s="9">
        <v>17</v>
      </c>
      <c r="R23" s="9">
        <v>32</v>
      </c>
      <c r="S23" s="9">
        <v>18</v>
      </c>
      <c r="T23" s="9">
        <v>24</v>
      </c>
      <c r="U23" s="9">
        <v>18</v>
      </c>
      <c r="V23" s="9">
        <v>32</v>
      </c>
      <c r="W23" s="9">
        <v>14</v>
      </c>
      <c r="X23" s="9">
        <v>10</v>
      </c>
      <c r="Y23" s="9">
        <v>2</v>
      </c>
      <c r="Z23" s="9">
        <v>15</v>
      </c>
      <c r="AA23" s="9">
        <v>26</v>
      </c>
      <c r="AB23" s="45"/>
      <c r="AC23" s="45"/>
      <c r="AD23" s="45"/>
      <c r="AE23" s="45"/>
      <c r="AF23" s="5"/>
      <c r="AG23" s="7" t="s">
        <v>33</v>
      </c>
      <c r="AH23" s="8" t="s">
        <v>27</v>
      </c>
      <c r="AI23" s="37">
        <v>0.22330097087378642</v>
      </c>
      <c r="AJ23" s="37">
        <v>0.2857142857142857</v>
      </c>
      <c r="AK23" s="37">
        <v>0.21238938053097345</v>
      </c>
      <c r="AL23" s="37">
        <v>0.11363636363636363</v>
      </c>
      <c r="AM23" s="37">
        <v>0.16455696202531644</v>
      </c>
      <c r="AN23" s="37">
        <v>0.08163265306122448</v>
      </c>
      <c r="AO23" s="37">
        <v>0.10144927536231885</v>
      </c>
      <c r="AP23" s="37">
        <v>0.16091954022988506</v>
      </c>
      <c r="AQ23" s="37">
        <v>0.11764705882352941</v>
      </c>
      <c r="AR23" s="37">
        <v>0.17073170731707318</v>
      </c>
      <c r="AS23" s="37">
        <v>0.0873015873015873</v>
      </c>
      <c r="AT23" s="37">
        <v>0.15315315315315314</v>
      </c>
      <c r="AU23" s="37">
        <v>0.20253164556962025</v>
      </c>
      <c r="AV23" s="37">
        <v>0.1487603305785124</v>
      </c>
      <c r="AW23" s="37">
        <v>0.15384615384615385</v>
      </c>
      <c r="AX23" s="37">
        <v>0.13138686131386862</v>
      </c>
      <c r="AY23" s="37">
        <v>0.22377622377622378</v>
      </c>
      <c r="AZ23" s="37">
        <v>0.1111111111111111</v>
      </c>
      <c r="BA23" s="37">
        <v>0.06944444444444445</v>
      </c>
      <c r="BB23" s="37">
        <v>0.01694915254237288</v>
      </c>
      <c r="BC23" s="37">
        <v>0.10869565217391304</v>
      </c>
      <c r="BD23" s="65">
        <v>0.174496644295302</v>
      </c>
      <c r="BF23" s="35">
        <v>17.4</v>
      </c>
    </row>
    <row r="24" spans="4:58" ht="12.75">
      <c r="D24" s="7" t="s">
        <v>34</v>
      </c>
      <c r="E24" s="8" t="s">
        <v>27</v>
      </c>
      <c r="F24" s="9">
        <v>6</v>
      </c>
      <c r="G24" s="9">
        <v>10</v>
      </c>
      <c r="H24" s="9">
        <v>12</v>
      </c>
      <c r="I24" s="9">
        <v>7</v>
      </c>
      <c r="J24" s="9">
        <v>15</v>
      </c>
      <c r="K24" s="9">
        <v>15</v>
      </c>
      <c r="L24" s="9">
        <v>19</v>
      </c>
      <c r="M24" s="9">
        <v>19</v>
      </c>
      <c r="N24" s="9">
        <v>8</v>
      </c>
      <c r="O24" s="9">
        <v>15</v>
      </c>
      <c r="P24" s="9">
        <v>2</v>
      </c>
      <c r="Q24" s="9">
        <v>3</v>
      </c>
      <c r="R24" s="9">
        <v>6</v>
      </c>
      <c r="S24" s="9">
        <v>4</v>
      </c>
      <c r="T24" s="9">
        <v>3</v>
      </c>
      <c r="U24" s="9">
        <v>6</v>
      </c>
      <c r="V24" s="9">
        <v>5</v>
      </c>
      <c r="W24" s="9">
        <v>2</v>
      </c>
      <c r="X24" s="13" t="s">
        <v>35</v>
      </c>
      <c r="Y24" s="9">
        <v>2</v>
      </c>
      <c r="Z24" s="9">
        <v>3</v>
      </c>
      <c r="AA24" s="9">
        <v>1</v>
      </c>
      <c r="AB24" s="45"/>
      <c r="AC24" s="45"/>
      <c r="AD24" s="45"/>
      <c r="AE24" s="45"/>
      <c r="AF24" s="5"/>
      <c r="AG24" s="7" t="s">
        <v>34</v>
      </c>
      <c r="AH24" s="8" t="s">
        <v>27</v>
      </c>
      <c r="AI24" s="37">
        <v>0.05825242718446602</v>
      </c>
      <c r="AJ24" s="37">
        <v>0.10989010989010989</v>
      </c>
      <c r="AK24" s="37">
        <v>0.10619469026548672</v>
      </c>
      <c r="AL24" s="37">
        <v>0.07954545454545454</v>
      </c>
      <c r="AM24" s="37">
        <v>0.189873417721519</v>
      </c>
      <c r="AN24" s="37">
        <v>0.15306122448979592</v>
      </c>
      <c r="AO24" s="37">
        <v>0.2753623188405797</v>
      </c>
      <c r="AP24" s="37">
        <v>0.21839080459770116</v>
      </c>
      <c r="AQ24" s="37">
        <v>0.0784313725490196</v>
      </c>
      <c r="AR24" s="37">
        <v>0.12195121951219512</v>
      </c>
      <c r="AS24" s="37">
        <v>0.015873015873015872</v>
      </c>
      <c r="AT24" s="37">
        <v>0.02702702702702703</v>
      </c>
      <c r="AU24" s="37">
        <v>0.0379746835443038</v>
      </c>
      <c r="AV24" s="37">
        <v>0.03305785123966942</v>
      </c>
      <c r="AW24" s="37">
        <v>0.019230769230769232</v>
      </c>
      <c r="AX24" s="37">
        <v>0.043795620437956206</v>
      </c>
      <c r="AY24" s="37">
        <v>0.03496503496503497</v>
      </c>
      <c r="AZ24" s="37">
        <v>0.015873015873015872</v>
      </c>
      <c r="BA24" s="37" t="s">
        <v>58</v>
      </c>
      <c r="BB24" s="37">
        <v>0.01694915254237288</v>
      </c>
      <c r="BC24" s="37">
        <v>0.021739130434782608</v>
      </c>
      <c r="BD24" s="65">
        <v>0.006711409395973155</v>
      </c>
      <c r="BF24" s="35">
        <v>0.7</v>
      </c>
    </row>
    <row r="25" spans="4:58" ht="12.75">
      <c r="D25" s="7" t="s">
        <v>36</v>
      </c>
      <c r="E25" s="8" t="s"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9">
        <v>19</v>
      </c>
      <c r="Q25" s="9">
        <v>12</v>
      </c>
      <c r="R25" s="9">
        <v>19</v>
      </c>
      <c r="S25" s="9">
        <v>18</v>
      </c>
      <c r="T25" s="9">
        <v>25</v>
      </c>
      <c r="U25" s="9">
        <v>22</v>
      </c>
      <c r="V25" s="9">
        <v>23</v>
      </c>
      <c r="W25" s="9">
        <v>26</v>
      </c>
      <c r="X25" s="9">
        <v>27</v>
      </c>
      <c r="Y25" s="9">
        <v>29</v>
      </c>
      <c r="Z25" s="9">
        <v>30</v>
      </c>
      <c r="AA25" s="9">
        <v>31</v>
      </c>
      <c r="AB25" s="45"/>
      <c r="AC25" s="45"/>
      <c r="AD25" s="45"/>
      <c r="AE25" s="45"/>
      <c r="AF25" s="5"/>
      <c r="AG25" s="7" t="s">
        <v>36</v>
      </c>
      <c r="AH25" s="8" t="s">
        <v>37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0.15079365079365079</v>
      </c>
      <c r="AT25" s="37">
        <v>0.10810810810810811</v>
      </c>
      <c r="AU25" s="37">
        <v>0.12025316455696203</v>
      </c>
      <c r="AV25" s="37">
        <v>0.1487603305785124</v>
      </c>
      <c r="AW25" s="37">
        <v>0.16025641025641027</v>
      </c>
      <c r="AX25" s="37">
        <v>0.16058394160583941</v>
      </c>
      <c r="AY25" s="37">
        <v>0.16083916083916083</v>
      </c>
      <c r="AZ25" s="37">
        <v>0.20634920634920634</v>
      </c>
      <c r="BA25" s="37">
        <v>0.1875</v>
      </c>
      <c r="BB25" s="37">
        <v>0.2457627118644068</v>
      </c>
      <c r="BC25" s="37">
        <v>0.21739130434782608</v>
      </c>
      <c r="BD25" s="65">
        <v>0.2080536912751678</v>
      </c>
      <c r="BF25" s="35">
        <v>20.8</v>
      </c>
    </row>
    <row r="26" spans="4:58" ht="12.75">
      <c r="D26" s="5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1"/>
      <c r="AI26" s="12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65"/>
      <c r="BF26" s="35"/>
    </row>
    <row r="27" spans="4:58" ht="12.75">
      <c r="D27" s="6" t="s">
        <v>38</v>
      </c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 t="s">
        <v>38</v>
      </c>
      <c r="AH27" s="11"/>
      <c r="AI27" s="12"/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65">
        <v>0</v>
      </c>
      <c r="BF27" s="35"/>
    </row>
    <row r="28" spans="4:58" ht="12.75">
      <c r="D28" s="7" t="s">
        <v>39</v>
      </c>
      <c r="E28" s="8" t="s">
        <v>37</v>
      </c>
      <c r="F28" s="9">
        <v>6</v>
      </c>
      <c r="G28" s="9">
        <v>7</v>
      </c>
      <c r="H28" s="9">
        <v>5</v>
      </c>
      <c r="I28" s="9">
        <v>6</v>
      </c>
      <c r="J28" s="9">
        <v>7</v>
      </c>
      <c r="K28" s="9">
        <v>6</v>
      </c>
      <c r="L28" s="9">
        <v>2</v>
      </c>
      <c r="M28" s="9">
        <v>3</v>
      </c>
      <c r="N28" s="9">
        <v>4</v>
      </c>
      <c r="O28" s="9">
        <v>3</v>
      </c>
      <c r="P28" s="9">
        <v>6</v>
      </c>
      <c r="Q28" s="9">
        <v>2</v>
      </c>
      <c r="R28" s="9">
        <v>5</v>
      </c>
      <c r="S28" s="9">
        <v>2</v>
      </c>
      <c r="T28" s="9">
        <v>8</v>
      </c>
      <c r="U28" s="9">
        <v>3</v>
      </c>
      <c r="V28" s="9">
        <v>10</v>
      </c>
      <c r="W28" s="9">
        <v>10</v>
      </c>
      <c r="X28" s="9">
        <v>6</v>
      </c>
      <c r="Y28" s="9">
        <v>5</v>
      </c>
      <c r="Z28" s="9">
        <v>6</v>
      </c>
      <c r="AA28" s="9">
        <v>4</v>
      </c>
      <c r="AB28" s="45"/>
      <c r="AC28" s="45"/>
      <c r="AD28" s="45"/>
      <c r="AE28" s="45"/>
      <c r="AF28" s="5"/>
      <c r="AG28" s="7" t="s">
        <v>39</v>
      </c>
      <c r="AH28" s="8" t="s">
        <v>37</v>
      </c>
      <c r="AI28" s="37">
        <v>0.05825242718446602</v>
      </c>
      <c r="AJ28" s="37">
        <v>0.07692307692307693</v>
      </c>
      <c r="AK28" s="37">
        <v>0.04424778761061947</v>
      </c>
      <c r="AL28" s="37">
        <v>0.06818181818181818</v>
      </c>
      <c r="AM28" s="37">
        <v>0.08860759493670886</v>
      </c>
      <c r="AN28" s="37">
        <v>0.061224489795918366</v>
      </c>
      <c r="AO28" s="37">
        <v>0.028985507246376812</v>
      </c>
      <c r="AP28" s="37">
        <v>0.034482758620689655</v>
      </c>
      <c r="AQ28" s="37">
        <v>0.0392156862745098</v>
      </c>
      <c r="AR28" s="37">
        <v>0.024390243902439025</v>
      </c>
      <c r="AS28" s="37">
        <v>0.047619047619047616</v>
      </c>
      <c r="AT28" s="37">
        <v>0.018018018018018018</v>
      </c>
      <c r="AU28" s="37">
        <v>0.03164556962025317</v>
      </c>
      <c r="AV28" s="37">
        <v>0.01652892561983471</v>
      </c>
      <c r="AW28" s="37">
        <v>0.05128205128205128</v>
      </c>
      <c r="AX28" s="37">
        <v>0.021897810218978103</v>
      </c>
      <c r="AY28" s="37">
        <v>0.06993006993006994</v>
      </c>
      <c r="AZ28" s="37">
        <v>0.07936507936507936</v>
      </c>
      <c r="BA28" s="37">
        <v>0.041666666666666664</v>
      </c>
      <c r="BB28" s="37">
        <v>0.0423728813559322</v>
      </c>
      <c r="BC28" s="37">
        <v>0.043478260869565216</v>
      </c>
      <c r="BD28" s="65">
        <v>0.02684563758389262</v>
      </c>
      <c r="BF28" s="35">
        <v>2.7</v>
      </c>
    </row>
    <row r="29" spans="4:58" ht="12.75" hidden="1">
      <c r="D29" s="7" t="s">
        <v>39</v>
      </c>
      <c r="E29" s="8" t="s">
        <v>27</v>
      </c>
      <c r="F29" s="9">
        <v>1</v>
      </c>
      <c r="G29" s="9">
        <v>2</v>
      </c>
      <c r="H29" s="9">
        <v>2</v>
      </c>
      <c r="I29" s="9">
        <v>1</v>
      </c>
      <c r="J29" s="9">
        <v>1</v>
      </c>
      <c r="K29" s="9">
        <v>3</v>
      </c>
      <c r="L29" s="9">
        <v>1</v>
      </c>
      <c r="M29" s="9">
        <v>1</v>
      </c>
      <c r="N29" s="9">
        <v>1</v>
      </c>
      <c r="O29" s="9">
        <v>4</v>
      </c>
      <c r="P29" s="9">
        <v>2</v>
      </c>
      <c r="Q29" s="9">
        <v>1</v>
      </c>
      <c r="R29" s="9">
        <v>0</v>
      </c>
      <c r="S29" s="9">
        <v>0</v>
      </c>
      <c r="T29" s="9">
        <v>0</v>
      </c>
      <c r="U29" s="9">
        <v>0</v>
      </c>
      <c r="V29" s="13" t="s">
        <v>35</v>
      </c>
      <c r="W29" s="13" t="s">
        <v>35</v>
      </c>
      <c r="X29" s="13" t="s">
        <v>35</v>
      </c>
      <c r="Y29" s="13" t="s">
        <v>35</v>
      </c>
      <c r="Z29" s="13" t="s">
        <v>35</v>
      </c>
      <c r="AA29" s="13" t="s">
        <v>35</v>
      </c>
      <c r="AB29" s="67"/>
      <c r="AC29" s="67"/>
      <c r="AD29" s="67"/>
      <c r="AE29" s="67"/>
      <c r="AF29" s="5"/>
      <c r="AG29" s="7" t="s">
        <v>39</v>
      </c>
      <c r="AH29" s="8" t="s">
        <v>27</v>
      </c>
      <c r="AI29" s="37">
        <v>0.009708737864077669</v>
      </c>
      <c r="AJ29" s="37">
        <v>0.02197802197802198</v>
      </c>
      <c r="AK29" s="37">
        <v>0.017699115044247787</v>
      </c>
      <c r="AL29" s="37">
        <v>0.011363636363636364</v>
      </c>
      <c r="AM29" s="37">
        <v>0.012658227848101266</v>
      </c>
      <c r="AN29" s="37">
        <v>0.030612244897959183</v>
      </c>
      <c r="AO29" s="37">
        <v>0.014492753623188406</v>
      </c>
      <c r="AP29" s="37">
        <v>0.011494252873563218</v>
      </c>
      <c r="AQ29" s="37">
        <v>0.00980392156862745</v>
      </c>
      <c r="AR29" s="37">
        <v>0.032520325203252036</v>
      </c>
      <c r="AS29" s="37">
        <v>0.015873015873015872</v>
      </c>
      <c r="AT29" s="37">
        <v>0.009009009009009009</v>
      </c>
      <c r="AU29" s="37">
        <v>0</v>
      </c>
      <c r="AV29" s="37">
        <v>0</v>
      </c>
      <c r="AW29" s="37">
        <v>0</v>
      </c>
      <c r="AX29" s="37">
        <v>0</v>
      </c>
      <c r="AY29" s="37"/>
      <c r="AZ29" s="37"/>
      <c r="BA29" s="37"/>
      <c r="BB29" s="37"/>
      <c r="BC29" s="37"/>
      <c r="BD29" s="65" t="e">
        <v>#VALUE!</v>
      </c>
      <c r="BF29" s="35"/>
    </row>
    <row r="30" spans="4:58" ht="12.75">
      <c r="D30" s="7" t="s">
        <v>40</v>
      </c>
      <c r="E30" s="8" t="s">
        <v>37</v>
      </c>
      <c r="F30" s="9">
        <v>0</v>
      </c>
      <c r="G30" s="9">
        <v>1</v>
      </c>
      <c r="H30" s="9">
        <v>1</v>
      </c>
      <c r="I30" s="9">
        <v>4</v>
      </c>
      <c r="J30" s="9">
        <v>1</v>
      </c>
      <c r="K30" s="9">
        <v>0</v>
      </c>
      <c r="L30" s="9">
        <v>1</v>
      </c>
      <c r="M30" s="9">
        <v>1</v>
      </c>
      <c r="N30" s="9">
        <v>0</v>
      </c>
      <c r="O30" s="9">
        <v>2</v>
      </c>
      <c r="P30" s="9">
        <v>0</v>
      </c>
      <c r="Q30" s="9">
        <v>0</v>
      </c>
      <c r="R30" s="9">
        <v>2</v>
      </c>
      <c r="S30" s="9">
        <v>1</v>
      </c>
      <c r="T30" s="9">
        <v>1</v>
      </c>
      <c r="U30" s="9">
        <v>0</v>
      </c>
      <c r="V30" s="9">
        <v>0</v>
      </c>
      <c r="W30" s="9">
        <v>2</v>
      </c>
      <c r="X30" s="9">
        <v>0</v>
      </c>
      <c r="Y30" s="9">
        <v>1</v>
      </c>
      <c r="Z30" s="9">
        <v>0</v>
      </c>
      <c r="AA30" s="9">
        <v>0</v>
      </c>
      <c r="AB30" s="45"/>
      <c r="AC30" s="45"/>
      <c r="AD30" s="45"/>
      <c r="AE30" s="45"/>
      <c r="AF30" s="5"/>
      <c r="AG30" s="7" t="s">
        <v>40</v>
      </c>
      <c r="AH30" s="8" t="s">
        <v>37</v>
      </c>
      <c r="AI30" s="37">
        <v>0</v>
      </c>
      <c r="AJ30" s="37">
        <v>0.01098901098901099</v>
      </c>
      <c r="AK30" s="37">
        <v>0.008849557522123894</v>
      </c>
      <c r="AL30" s="37">
        <v>0.045454545454545456</v>
      </c>
      <c r="AM30" s="37">
        <v>0.012658227848101266</v>
      </c>
      <c r="AN30" s="37">
        <v>0</v>
      </c>
      <c r="AO30" s="37">
        <v>0.014492753623188406</v>
      </c>
      <c r="AP30" s="37">
        <v>0.011494252873563218</v>
      </c>
      <c r="AQ30" s="37">
        <v>0</v>
      </c>
      <c r="AR30" s="37">
        <v>0.016260162601626018</v>
      </c>
      <c r="AS30" s="37">
        <v>0</v>
      </c>
      <c r="AT30" s="37">
        <v>0</v>
      </c>
      <c r="AU30" s="37">
        <v>0.012658227848101266</v>
      </c>
      <c r="AV30" s="37">
        <v>0.008264462809917356</v>
      </c>
      <c r="AW30" s="37">
        <v>0.00641025641025641</v>
      </c>
      <c r="AX30" s="37">
        <v>0</v>
      </c>
      <c r="AY30" s="37">
        <v>0</v>
      </c>
      <c r="AZ30" s="37">
        <v>0.015873015873015872</v>
      </c>
      <c r="BA30" s="37">
        <v>0</v>
      </c>
      <c r="BB30" s="37">
        <v>0.00847457627118644</v>
      </c>
      <c r="BC30" s="37">
        <v>0</v>
      </c>
      <c r="BD30" s="65">
        <v>0</v>
      </c>
      <c r="BF30" s="35"/>
    </row>
    <row r="31" spans="4:58" ht="12.75">
      <c r="D31" s="7" t="s">
        <v>40</v>
      </c>
      <c r="E31" s="8" t="s">
        <v>27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</v>
      </c>
      <c r="U31" s="9">
        <v>0</v>
      </c>
      <c r="V31" s="13" t="s">
        <v>35</v>
      </c>
      <c r="W31" s="13" t="s">
        <v>35</v>
      </c>
      <c r="X31" s="13" t="s">
        <v>35</v>
      </c>
      <c r="Y31" s="13" t="s">
        <v>35</v>
      </c>
      <c r="Z31" s="13" t="s">
        <v>35</v>
      </c>
      <c r="AA31" s="13" t="s">
        <v>35</v>
      </c>
      <c r="AB31" s="67"/>
      <c r="AC31" s="67"/>
      <c r="AD31" s="67"/>
      <c r="AE31" s="67"/>
      <c r="AF31" s="5"/>
      <c r="AG31" s="7" t="s">
        <v>40</v>
      </c>
      <c r="AH31" s="8" t="s">
        <v>27</v>
      </c>
      <c r="AI31" s="37">
        <v>0</v>
      </c>
      <c r="AJ31" s="37">
        <v>0.01098901098901099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0.00980392156862745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0.00641025641025641</v>
      </c>
      <c r="AX31" s="37">
        <v>0</v>
      </c>
      <c r="AY31" s="37"/>
      <c r="AZ31" s="37"/>
      <c r="BA31" s="37"/>
      <c r="BB31" s="37"/>
      <c r="BC31" s="37"/>
      <c r="BD31" s="65" t="s">
        <v>58</v>
      </c>
      <c r="BF31" s="35"/>
    </row>
    <row r="32" spans="4:58" ht="12.75" hidden="1">
      <c r="D32" s="7" t="s">
        <v>41</v>
      </c>
      <c r="E32" s="8" t="s">
        <v>37</v>
      </c>
      <c r="F32" s="9">
        <v>3</v>
      </c>
      <c r="G32" s="9">
        <v>1</v>
      </c>
      <c r="H32" s="9">
        <v>5</v>
      </c>
      <c r="I32" s="9">
        <v>1</v>
      </c>
      <c r="J32" s="9">
        <v>0</v>
      </c>
      <c r="K32" s="9">
        <v>2</v>
      </c>
      <c r="L32" s="9">
        <v>2</v>
      </c>
      <c r="M32" s="9">
        <v>2</v>
      </c>
      <c r="N32" s="9">
        <v>0</v>
      </c>
      <c r="O32" s="9">
        <v>2</v>
      </c>
      <c r="P32" s="9">
        <v>2</v>
      </c>
      <c r="Q32" s="9">
        <v>1</v>
      </c>
      <c r="R32" s="13" t="s">
        <v>35</v>
      </c>
      <c r="S32" s="13" t="s">
        <v>35</v>
      </c>
      <c r="T32" s="13" t="s">
        <v>35</v>
      </c>
      <c r="U32" s="13" t="s">
        <v>35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67"/>
      <c r="AC32" s="67"/>
      <c r="AD32" s="67"/>
      <c r="AE32" s="67"/>
      <c r="AF32" s="5"/>
      <c r="AG32" s="7" t="s">
        <v>41</v>
      </c>
      <c r="AH32" s="8" t="s">
        <v>37</v>
      </c>
      <c r="AI32" s="37">
        <v>0.02912621359223301</v>
      </c>
      <c r="AJ32" s="37">
        <v>0.01098901098901099</v>
      </c>
      <c r="AK32" s="37">
        <v>0.04424778761061947</v>
      </c>
      <c r="AL32" s="37">
        <v>0.011363636363636364</v>
      </c>
      <c r="AM32" s="37">
        <v>0</v>
      </c>
      <c r="AN32" s="37">
        <v>0.02040816326530612</v>
      </c>
      <c r="AO32" s="37">
        <v>0.028985507246376812</v>
      </c>
      <c r="AP32" s="37">
        <v>0.022988505747126436</v>
      </c>
      <c r="AQ32" s="37">
        <v>0</v>
      </c>
      <c r="AR32" s="37">
        <v>0.016260162601626018</v>
      </c>
      <c r="AS32" s="37">
        <v>0.015873015873015872</v>
      </c>
      <c r="AT32" s="37">
        <v>0.009009009009009009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65" t="e">
        <v>#VALUE!</v>
      </c>
      <c r="BF32" s="35"/>
    </row>
    <row r="33" spans="4:58" ht="12.75" hidden="1">
      <c r="D33" s="7" t="s">
        <v>42</v>
      </c>
      <c r="E33" s="8" t="s">
        <v>27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67"/>
      <c r="AC33" s="67"/>
      <c r="AD33" s="67"/>
      <c r="AE33" s="67"/>
      <c r="AF33" s="5"/>
      <c r="AG33" s="7" t="s">
        <v>42</v>
      </c>
      <c r="AH33" s="8" t="s">
        <v>27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0.01020408163265306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/>
      <c r="AY33" s="37"/>
      <c r="AZ33" s="37"/>
      <c r="BA33" s="37"/>
      <c r="BB33" s="37"/>
      <c r="BC33" s="37"/>
      <c r="BD33" s="65" t="e">
        <v>#VALUE!</v>
      </c>
      <c r="BF33" s="35"/>
    </row>
    <row r="34" spans="4:58" ht="12.75" hidden="1">
      <c r="D34" s="7" t="s">
        <v>43</v>
      </c>
      <c r="E34" s="8" t="s">
        <v>26</v>
      </c>
      <c r="F34" s="9">
        <v>1</v>
      </c>
      <c r="G34" s="9">
        <v>0</v>
      </c>
      <c r="H34" s="9">
        <v>1</v>
      </c>
      <c r="I34" s="9">
        <v>1</v>
      </c>
      <c r="J34" s="9">
        <v>0</v>
      </c>
      <c r="K34" s="9">
        <v>2</v>
      </c>
      <c r="L34" s="9">
        <v>1</v>
      </c>
      <c r="M34" s="9">
        <v>1</v>
      </c>
      <c r="N34" s="9">
        <v>0</v>
      </c>
      <c r="O34" s="9">
        <v>1</v>
      </c>
      <c r="P34" s="9">
        <v>1</v>
      </c>
      <c r="Q34" s="13" t="s">
        <v>35</v>
      </c>
      <c r="R34" s="13" t="s">
        <v>35</v>
      </c>
      <c r="S34" s="13" t="s">
        <v>35</v>
      </c>
      <c r="T34" s="13" t="s">
        <v>35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67"/>
      <c r="AC34" s="67"/>
      <c r="AD34" s="67"/>
      <c r="AE34" s="67"/>
      <c r="AF34" s="5"/>
      <c r="AG34" s="7" t="s">
        <v>43</v>
      </c>
      <c r="AH34" s="8" t="s">
        <v>26</v>
      </c>
      <c r="AI34" s="37">
        <v>0.009708737864077669</v>
      </c>
      <c r="AJ34" s="37">
        <v>0</v>
      </c>
      <c r="AK34" s="37">
        <v>0.008849557522123894</v>
      </c>
      <c r="AL34" s="37">
        <v>0.011363636363636364</v>
      </c>
      <c r="AM34" s="37">
        <v>0</v>
      </c>
      <c r="AN34" s="37">
        <v>0.02040816326530612</v>
      </c>
      <c r="AO34" s="37">
        <v>0.014492753623188406</v>
      </c>
      <c r="AP34" s="37">
        <v>0.011494252873563218</v>
      </c>
      <c r="AQ34" s="37">
        <v>0</v>
      </c>
      <c r="AR34" s="37">
        <v>0.008130081300813009</v>
      </c>
      <c r="AS34" s="37">
        <v>0.007936507936507936</v>
      </c>
      <c r="AT34" s="37" t="s">
        <v>58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65" t="e">
        <v>#VALUE!</v>
      </c>
      <c r="BF34" s="35"/>
    </row>
    <row r="35" spans="4:58" ht="12.75" hidden="1">
      <c r="D35" s="7" t="s">
        <v>44</v>
      </c>
      <c r="E35" s="8" t="s">
        <v>27</v>
      </c>
      <c r="F35" s="9">
        <v>0</v>
      </c>
      <c r="G35" s="9">
        <v>0</v>
      </c>
      <c r="H35" s="9">
        <v>3</v>
      </c>
      <c r="I35" s="9">
        <v>6</v>
      </c>
      <c r="J35" s="9">
        <v>6</v>
      </c>
      <c r="K35" s="9">
        <v>4</v>
      </c>
      <c r="L35" s="9">
        <v>2</v>
      </c>
      <c r="M35" s="9">
        <v>1</v>
      </c>
      <c r="N35" s="9">
        <v>3</v>
      </c>
      <c r="O35" s="9">
        <v>1</v>
      </c>
      <c r="P35" s="9">
        <v>0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67"/>
      <c r="AC35" s="67"/>
      <c r="AD35" s="67"/>
      <c r="AE35" s="67"/>
      <c r="AF35" s="5"/>
      <c r="AG35" s="7" t="s">
        <v>44</v>
      </c>
      <c r="AH35" s="8" t="s">
        <v>27</v>
      </c>
      <c r="AI35" s="37">
        <v>0</v>
      </c>
      <c r="AJ35" s="37">
        <v>0</v>
      </c>
      <c r="AK35" s="37">
        <v>0.02654867256637168</v>
      </c>
      <c r="AL35" s="37">
        <v>0.06818181818181818</v>
      </c>
      <c r="AM35" s="37">
        <v>0.0759493670886076</v>
      </c>
      <c r="AN35" s="37">
        <v>0.04081632653061224</v>
      </c>
      <c r="AO35" s="37">
        <v>0.028985507246376812</v>
      </c>
      <c r="AP35" s="37">
        <v>0.011494252873563218</v>
      </c>
      <c r="AQ35" s="37">
        <v>0.029411764705882353</v>
      </c>
      <c r="AR35" s="37">
        <v>0.008130081300813009</v>
      </c>
      <c r="AS35" s="37">
        <v>0</v>
      </c>
      <c r="AT35" s="37" t="s">
        <v>58</v>
      </c>
      <c r="AU35" s="37"/>
      <c r="AV35" s="37"/>
      <c r="AW35" s="37"/>
      <c r="AX35" s="37"/>
      <c r="AY35" s="37"/>
      <c r="AZ35" s="37"/>
      <c r="BA35" s="37"/>
      <c r="BB35" s="37"/>
      <c r="BC35" s="37"/>
      <c r="BD35" s="65" t="e">
        <v>#VALUE!</v>
      </c>
      <c r="BF35" s="35"/>
    </row>
    <row r="36" spans="4:58" ht="12.75" hidden="1">
      <c r="D36" s="7" t="s">
        <v>45</v>
      </c>
      <c r="E36" s="8" t="s">
        <v>26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0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67"/>
      <c r="AC36" s="67"/>
      <c r="AD36" s="67"/>
      <c r="AE36" s="67"/>
      <c r="AF36" s="5"/>
      <c r="AG36" s="7" t="s">
        <v>45</v>
      </c>
      <c r="AH36" s="8" t="s">
        <v>26</v>
      </c>
      <c r="AI36" s="37">
        <v>0</v>
      </c>
      <c r="AJ36" s="37">
        <v>0</v>
      </c>
      <c r="AK36" s="37">
        <v>0</v>
      </c>
      <c r="AL36" s="37">
        <v>0.011363636363636364</v>
      </c>
      <c r="AM36" s="37">
        <v>0</v>
      </c>
      <c r="AN36" s="37">
        <v>0</v>
      </c>
      <c r="AO36" s="37">
        <v>0</v>
      </c>
      <c r="AP36" s="37">
        <v>0.011494252873563218</v>
      </c>
      <c r="AQ36" s="37">
        <v>0</v>
      </c>
      <c r="AR36" s="37">
        <v>0</v>
      </c>
      <c r="AS36" s="37">
        <v>0.007936507936507936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 t="s">
        <v>58</v>
      </c>
      <c r="AZ36" s="37" t="s">
        <v>58</v>
      </c>
      <c r="BA36" s="37" t="s">
        <v>58</v>
      </c>
      <c r="BB36" s="37" t="s">
        <v>58</v>
      </c>
      <c r="BC36" s="37" t="s">
        <v>58</v>
      </c>
      <c r="BD36" s="65" t="e">
        <v>#VALUE!</v>
      </c>
      <c r="BF36" s="35"/>
    </row>
    <row r="37" spans="4:58" ht="12.75">
      <c r="D37" s="7" t="s">
        <v>45</v>
      </c>
      <c r="E37" s="8" t="s">
        <v>27</v>
      </c>
      <c r="F37" s="9">
        <v>3</v>
      </c>
      <c r="G37" s="9">
        <v>1</v>
      </c>
      <c r="H37" s="9">
        <v>6</v>
      </c>
      <c r="I37" s="9">
        <v>2</v>
      </c>
      <c r="J37" s="9">
        <v>4</v>
      </c>
      <c r="K37" s="9">
        <v>3</v>
      </c>
      <c r="L37" s="9">
        <v>3</v>
      </c>
      <c r="M37" s="9">
        <v>3</v>
      </c>
      <c r="N37" s="9">
        <v>5</v>
      </c>
      <c r="O37" s="9">
        <v>6</v>
      </c>
      <c r="P37" s="9">
        <v>5</v>
      </c>
      <c r="Q37" s="9">
        <v>3</v>
      </c>
      <c r="R37" s="9">
        <v>8</v>
      </c>
      <c r="S37" s="9">
        <v>3</v>
      </c>
      <c r="T37" s="9">
        <v>7</v>
      </c>
      <c r="U37" s="9">
        <v>5</v>
      </c>
      <c r="V37" s="9">
        <v>1</v>
      </c>
      <c r="W37" s="9">
        <v>2</v>
      </c>
      <c r="X37" s="9">
        <v>5</v>
      </c>
      <c r="Y37" s="9">
        <v>7</v>
      </c>
      <c r="Z37" s="9">
        <v>6</v>
      </c>
      <c r="AA37" s="9">
        <v>11</v>
      </c>
      <c r="AB37" s="45"/>
      <c r="AC37" s="45"/>
      <c r="AD37" s="45"/>
      <c r="AE37" s="45"/>
      <c r="AF37" s="5"/>
      <c r="AG37" s="7" t="s">
        <v>45</v>
      </c>
      <c r="AH37" s="8" t="s">
        <v>27</v>
      </c>
      <c r="AI37" s="37">
        <v>0.02912621359223301</v>
      </c>
      <c r="AJ37" s="37">
        <v>0.01098901098901099</v>
      </c>
      <c r="AK37" s="37">
        <v>0.05309734513274336</v>
      </c>
      <c r="AL37" s="37">
        <v>0.022727272727272728</v>
      </c>
      <c r="AM37" s="37">
        <v>0.05063291139240506</v>
      </c>
      <c r="AN37" s="37">
        <v>0.030612244897959183</v>
      </c>
      <c r="AO37" s="37">
        <v>0.043478260869565216</v>
      </c>
      <c r="AP37" s="37">
        <v>0.034482758620689655</v>
      </c>
      <c r="AQ37" s="37">
        <v>0.049019607843137254</v>
      </c>
      <c r="AR37" s="37">
        <v>0.04878048780487805</v>
      </c>
      <c r="AS37" s="37">
        <v>0.03968253968253968</v>
      </c>
      <c r="AT37" s="37">
        <v>0.02702702702702703</v>
      </c>
      <c r="AU37" s="37">
        <v>0.05063291139240506</v>
      </c>
      <c r="AV37" s="37">
        <v>0.024793388429752067</v>
      </c>
      <c r="AW37" s="37">
        <v>0.04487179487179487</v>
      </c>
      <c r="AX37" s="37">
        <v>0.0364963503649635</v>
      </c>
      <c r="AY37" s="37">
        <v>0.006993006993006993</v>
      </c>
      <c r="AZ37" s="37">
        <v>0.015873015873015872</v>
      </c>
      <c r="BA37" s="37">
        <v>0.034722222222222224</v>
      </c>
      <c r="BB37" s="37">
        <v>0.059322033898305086</v>
      </c>
      <c r="BC37" s="37">
        <v>0.043478260869565216</v>
      </c>
      <c r="BD37" s="65">
        <v>0.0738255033557047</v>
      </c>
      <c r="BF37" s="35">
        <v>7.4</v>
      </c>
    </row>
    <row r="38" spans="4:58" ht="12.75" hidden="1">
      <c r="D38" s="7" t="s">
        <v>46</v>
      </c>
      <c r="E38" s="8" t="s">
        <v>37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13" t="s">
        <v>35</v>
      </c>
      <c r="R38" s="13" t="s">
        <v>35</v>
      </c>
      <c r="S38" s="13" t="s">
        <v>35</v>
      </c>
      <c r="T38" s="13" t="s">
        <v>35</v>
      </c>
      <c r="U38" s="13" t="s">
        <v>35</v>
      </c>
      <c r="V38" s="13" t="s">
        <v>35</v>
      </c>
      <c r="W38" s="13" t="s">
        <v>35</v>
      </c>
      <c r="X38" s="13" t="s">
        <v>35</v>
      </c>
      <c r="Y38" s="13" t="s">
        <v>35</v>
      </c>
      <c r="Z38" s="13" t="s">
        <v>35</v>
      </c>
      <c r="AA38" s="13" t="s">
        <v>35</v>
      </c>
      <c r="AB38" s="67"/>
      <c r="AC38" s="67"/>
      <c r="AD38" s="67"/>
      <c r="AE38" s="67"/>
      <c r="AF38" s="5"/>
      <c r="AG38" s="7" t="s">
        <v>46</v>
      </c>
      <c r="AH38" s="8" t="s">
        <v>37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 t="s">
        <v>58</v>
      </c>
      <c r="AU38" s="37" t="s">
        <v>58</v>
      </c>
      <c r="AV38" s="37" t="s">
        <v>58</v>
      </c>
      <c r="AW38" s="37" t="s">
        <v>58</v>
      </c>
      <c r="AX38" s="37" t="s">
        <v>58</v>
      </c>
      <c r="AY38" s="37" t="s">
        <v>58</v>
      </c>
      <c r="AZ38" s="37" t="s">
        <v>58</v>
      </c>
      <c r="BA38" s="37" t="s">
        <v>58</v>
      </c>
      <c r="BB38" s="37" t="s">
        <v>58</v>
      </c>
      <c r="BC38" s="37" t="s">
        <v>58</v>
      </c>
      <c r="BD38" s="65" t="e">
        <v>#VALUE!</v>
      </c>
      <c r="BF38" s="35"/>
    </row>
    <row r="39" spans="4:58" ht="12.75" hidden="1">
      <c r="D39" s="7" t="s">
        <v>46</v>
      </c>
      <c r="E39" s="8" t="s">
        <v>27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3" t="s">
        <v>35</v>
      </c>
      <c r="U39" s="13" t="s">
        <v>35</v>
      </c>
      <c r="V39" s="13" t="s">
        <v>35</v>
      </c>
      <c r="W39" s="13" t="s">
        <v>35</v>
      </c>
      <c r="X39" s="13" t="s">
        <v>35</v>
      </c>
      <c r="Y39" s="13" t="s">
        <v>35</v>
      </c>
      <c r="Z39" s="13" t="s">
        <v>35</v>
      </c>
      <c r="AA39" s="13" t="s">
        <v>35</v>
      </c>
      <c r="AB39" s="67"/>
      <c r="AC39" s="67"/>
      <c r="AD39" s="67"/>
      <c r="AE39" s="67"/>
      <c r="AF39" s="5"/>
      <c r="AG39" s="7" t="s">
        <v>46</v>
      </c>
      <c r="AH39" s="8" t="s">
        <v>27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 t="s">
        <v>58</v>
      </c>
      <c r="AX39" s="37" t="s">
        <v>58</v>
      </c>
      <c r="AY39" s="37" t="s">
        <v>58</v>
      </c>
      <c r="AZ39" s="37" t="s">
        <v>58</v>
      </c>
      <c r="BA39" s="37" t="s">
        <v>58</v>
      </c>
      <c r="BB39" s="37" t="s">
        <v>58</v>
      </c>
      <c r="BC39" s="37" t="s">
        <v>58</v>
      </c>
      <c r="BD39" s="65" t="e">
        <v>#VALUE!</v>
      </c>
      <c r="BF39" s="35"/>
    </row>
    <row r="40" spans="4:58" ht="12.75">
      <c r="D40" s="7" t="s">
        <v>47</v>
      </c>
      <c r="E40" s="8" t="s">
        <v>26</v>
      </c>
      <c r="F40" s="9">
        <v>2</v>
      </c>
      <c r="G40" s="9">
        <v>1</v>
      </c>
      <c r="H40" s="9">
        <v>1</v>
      </c>
      <c r="I40" s="9">
        <v>3</v>
      </c>
      <c r="J40" s="9">
        <v>6</v>
      </c>
      <c r="K40" s="9">
        <v>2</v>
      </c>
      <c r="L40" s="9">
        <v>2</v>
      </c>
      <c r="M40" s="9">
        <v>0</v>
      </c>
      <c r="N40" s="9">
        <v>0</v>
      </c>
      <c r="O40" s="9">
        <v>3</v>
      </c>
      <c r="P40" s="9">
        <v>2</v>
      </c>
      <c r="Q40" s="9">
        <v>4</v>
      </c>
      <c r="R40" s="9">
        <v>1</v>
      </c>
      <c r="S40" s="9">
        <v>2</v>
      </c>
      <c r="T40" s="9">
        <v>3</v>
      </c>
      <c r="U40" s="9">
        <v>1</v>
      </c>
      <c r="V40" s="9">
        <v>1</v>
      </c>
      <c r="W40" s="9">
        <v>1</v>
      </c>
      <c r="X40" s="9">
        <v>1</v>
      </c>
      <c r="Y40" s="9">
        <v>2</v>
      </c>
      <c r="Z40" s="9">
        <v>4</v>
      </c>
      <c r="AA40" s="9">
        <v>2</v>
      </c>
      <c r="AB40" s="45"/>
      <c r="AC40" s="45"/>
      <c r="AD40" s="45"/>
      <c r="AE40" s="45"/>
      <c r="AF40" s="5"/>
      <c r="AG40" s="7" t="s">
        <v>47</v>
      </c>
      <c r="AH40" s="8" t="s">
        <v>26</v>
      </c>
      <c r="AI40" s="37">
        <v>0.019417475728155338</v>
      </c>
      <c r="AJ40" s="37">
        <v>0.01098901098901099</v>
      </c>
      <c r="AK40" s="37">
        <v>0.008849557522123894</v>
      </c>
      <c r="AL40" s="37">
        <v>0.03409090909090909</v>
      </c>
      <c r="AM40" s="37">
        <v>0.0759493670886076</v>
      </c>
      <c r="AN40" s="37">
        <v>0.02040816326530612</v>
      </c>
      <c r="AO40" s="37">
        <v>0.028985507246376812</v>
      </c>
      <c r="AP40" s="37">
        <v>0</v>
      </c>
      <c r="AQ40" s="37">
        <v>0</v>
      </c>
      <c r="AR40" s="37">
        <v>0.024390243902439025</v>
      </c>
      <c r="AS40" s="37">
        <v>0.015873015873015872</v>
      </c>
      <c r="AT40" s="37">
        <v>0.036036036036036036</v>
      </c>
      <c r="AU40" s="37">
        <v>0.006329113924050633</v>
      </c>
      <c r="AV40" s="37">
        <v>0.01652892561983471</v>
      </c>
      <c r="AW40" s="37">
        <v>0.019230769230769232</v>
      </c>
      <c r="AX40" s="37">
        <v>0.0072992700729927005</v>
      </c>
      <c r="AY40" s="37">
        <v>0.006993006993006993</v>
      </c>
      <c r="AZ40" s="37">
        <v>0.007936507936507936</v>
      </c>
      <c r="BA40" s="37">
        <v>0.006944444444444444</v>
      </c>
      <c r="BB40" s="37">
        <v>0.01694915254237288</v>
      </c>
      <c r="BC40" s="37">
        <v>0.028985507246376812</v>
      </c>
      <c r="BD40" s="65">
        <v>0.01342281879194631</v>
      </c>
      <c r="BF40" s="35">
        <v>1.3</v>
      </c>
    </row>
    <row r="41" spans="4:58" ht="12.75">
      <c r="D41" s="7" t="s">
        <v>47</v>
      </c>
      <c r="E41" s="8" t="s">
        <v>37</v>
      </c>
      <c r="F41" s="9">
        <v>2</v>
      </c>
      <c r="G41" s="9">
        <v>0</v>
      </c>
      <c r="H41" s="9">
        <v>0</v>
      </c>
      <c r="I41" s="9">
        <v>0</v>
      </c>
      <c r="J41" s="9">
        <v>2</v>
      </c>
      <c r="K41" s="9">
        <v>0</v>
      </c>
      <c r="L41" s="9">
        <v>0</v>
      </c>
      <c r="M41" s="9">
        <v>5</v>
      </c>
      <c r="N41" s="9">
        <v>8</v>
      </c>
      <c r="O41" s="9">
        <v>6</v>
      </c>
      <c r="P41" s="9">
        <v>7</v>
      </c>
      <c r="Q41" s="9">
        <v>4</v>
      </c>
      <c r="R41" s="9">
        <v>5</v>
      </c>
      <c r="S41" s="9">
        <v>1</v>
      </c>
      <c r="T41" s="9">
        <v>9</v>
      </c>
      <c r="U41" s="9">
        <v>0</v>
      </c>
      <c r="V41" s="9">
        <v>2</v>
      </c>
      <c r="W41" s="9">
        <v>4</v>
      </c>
      <c r="X41" s="9">
        <v>6</v>
      </c>
      <c r="Y41" s="9">
        <v>2</v>
      </c>
      <c r="Z41" s="9">
        <v>1</v>
      </c>
      <c r="AA41" s="9">
        <v>8</v>
      </c>
      <c r="AB41" s="45"/>
      <c r="AC41" s="45"/>
      <c r="AD41" s="45"/>
      <c r="AE41" s="45"/>
      <c r="AF41" s="5"/>
      <c r="AG41" s="7" t="s">
        <v>47</v>
      </c>
      <c r="AH41" s="8" t="s">
        <v>37</v>
      </c>
      <c r="AI41" s="37">
        <v>0.019417475728155338</v>
      </c>
      <c r="AJ41" s="37">
        <v>0</v>
      </c>
      <c r="AK41" s="37">
        <v>0</v>
      </c>
      <c r="AL41" s="37">
        <v>0</v>
      </c>
      <c r="AM41" s="37">
        <v>0.02531645569620253</v>
      </c>
      <c r="AN41" s="37">
        <v>0</v>
      </c>
      <c r="AO41" s="37">
        <v>0</v>
      </c>
      <c r="AP41" s="37">
        <v>0.05747126436781609</v>
      </c>
      <c r="AQ41" s="37">
        <v>0.0784313725490196</v>
      </c>
      <c r="AR41" s="37">
        <v>0.04878048780487805</v>
      </c>
      <c r="AS41" s="37">
        <v>0.05555555555555555</v>
      </c>
      <c r="AT41" s="37">
        <v>0.036036036036036036</v>
      </c>
      <c r="AU41" s="37">
        <v>0.03164556962025317</v>
      </c>
      <c r="AV41" s="37">
        <v>0.008264462809917356</v>
      </c>
      <c r="AW41" s="37">
        <v>0.057692307692307696</v>
      </c>
      <c r="AX41" s="37">
        <v>0</v>
      </c>
      <c r="AY41" s="37">
        <v>0.013986013986013986</v>
      </c>
      <c r="AZ41" s="37">
        <v>0.031746031746031744</v>
      </c>
      <c r="BA41" s="37">
        <v>0.041666666666666664</v>
      </c>
      <c r="BB41" s="37">
        <v>0.01694915254237288</v>
      </c>
      <c r="BC41" s="37">
        <v>0.007246376811594203</v>
      </c>
      <c r="BD41" s="65">
        <v>0.05369127516778524</v>
      </c>
      <c r="BF41" s="35">
        <v>5.4</v>
      </c>
    </row>
    <row r="42" spans="4:58" ht="12.7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58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2"/>
      <c r="AS42" s="12"/>
      <c r="AT42" s="5"/>
      <c r="AU42" s="5"/>
      <c r="AV42" s="5"/>
      <c r="AW42" s="5"/>
      <c r="AX42" s="5"/>
      <c r="AY42" s="12"/>
      <c r="AZ42" s="12"/>
      <c r="BA42" s="12"/>
      <c r="BB42" s="5"/>
      <c r="BD42" s="66"/>
      <c r="BF42" s="35"/>
    </row>
    <row r="43" spans="4:70" ht="12.75">
      <c r="D43" s="30" t="s">
        <v>48</v>
      </c>
      <c r="E43" s="11"/>
      <c r="F43" s="31">
        <v>14</v>
      </c>
      <c r="G43" s="31">
        <v>6</v>
      </c>
      <c r="H43" s="31">
        <v>15</v>
      </c>
      <c r="I43" s="31">
        <v>15</v>
      </c>
      <c r="J43" s="31">
        <v>10</v>
      </c>
      <c r="K43" s="31">
        <v>13</v>
      </c>
      <c r="L43" s="31">
        <v>8</v>
      </c>
      <c r="M43" s="31">
        <v>7</v>
      </c>
      <c r="N43" s="31">
        <v>8</v>
      </c>
      <c r="O43" s="31">
        <v>12</v>
      </c>
      <c r="P43" s="31">
        <v>12</v>
      </c>
      <c r="Q43" s="31">
        <v>17</v>
      </c>
      <c r="R43" s="31">
        <v>14</v>
      </c>
      <c r="S43" s="31">
        <v>21</v>
      </c>
      <c r="T43" s="31">
        <v>9</v>
      </c>
      <c r="U43" s="31">
        <v>7</v>
      </c>
      <c r="V43" s="31">
        <v>20</v>
      </c>
      <c r="W43" s="32" t="s">
        <v>35</v>
      </c>
      <c r="X43" s="31">
        <v>1</v>
      </c>
      <c r="Y43" s="31">
        <v>1</v>
      </c>
      <c r="Z43" s="31">
        <v>6</v>
      </c>
      <c r="AA43" s="31">
        <v>10</v>
      </c>
      <c r="AB43" s="31"/>
      <c r="AC43" s="31"/>
      <c r="AD43" s="31"/>
      <c r="AE43" s="31"/>
      <c r="AF43" s="11"/>
      <c r="AG43" s="30"/>
      <c r="AH43" s="11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33"/>
      <c r="BB43" s="33" t="s">
        <v>58</v>
      </c>
      <c r="BC43" s="33" t="s">
        <v>58</v>
      </c>
      <c r="BD43" s="58" t="s">
        <v>58</v>
      </c>
      <c r="BF43" s="60">
        <f>SUM(BF14:BF42)</f>
        <v>100.00000000000001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4:58" ht="12.7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7"/>
      <c r="AH44" s="17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2"/>
      <c r="AT44" s="5"/>
      <c r="AU44" s="5"/>
      <c r="AV44" s="5"/>
      <c r="AW44" s="5"/>
      <c r="AX44" s="5"/>
      <c r="AY44" s="12"/>
      <c r="AZ44" s="12"/>
      <c r="BA44" s="12"/>
      <c r="BB44" s="5"/>
      <c r="BF44" s="35"/>
    </row>
    <row r="45" spans="4:65" ht="15.75">
      <c r="D45" s="22" t="s">
        <v>54</v>
      </c>
      <c r="E45" s="23"/>
      <c r="F45" s="24">
        <v>103</v>
      </c>
      <c r="G45" s="24">
        <v>91</v>
      </c>
      <c r="H45" s="24">
        <v>113</v>
      </c>
      <c r="I45" s="24">
        <v>88</v>
      </c>
      <c r="J45" s="24">
        <v>79</v>
      </c>
      <c r="K45" s="24">
        <v>98</v>
      </c>
      <c r="L45" s="24">
        <v>69</v>
      </c>
      <c r="M45" s="24">
        <v>87</v>
      </c>
      <c r="N45" s="24">
        <v>102</v>
      </c>
      <c r="O45" s="24">
        <v>123</v>
      </c>
      <c r="P45" s="24">
        <v>126</v>
      </c>
      <c r="Q45" s="24">
        <v>111</v>
      </c>
      <c r="R45" s="24">
        <v>158</v>
      </c>
      <c r="S45" s="24">
        <v>121</v>
      </c>
      <c r="T45" s="24">
        <v>156</v>
      </c>
      <c r="U45" s="24">
        <v>137</v>
      </c>
      <c r="V45" s="24">
        <v>143</v>
      </c>
      <c r="W45" s="24">
        <v>126</v>
      </c>
      <c r="X45" s="24">
        <v>144</v>
      </c>
      <c r="Y45" s="24">
        <v>118</v>
      </c>
      <c r="Z45" s="24">
        <v>138</v>
      </c>
      <c r="AA45" s="25">
        <f>SUM(AA14:AA41)</f>
        <v>149</v>
      </c>
      <c r="AB45" s="68"/>
      <c r="AC45" s="68"/>
      <c r="AD45" s="68"/>
      <c r="AE45" s="68"/>
      <c r="AF45" s="26"/>
      <c r="AG45" s="22" t="s">
        <v>54</v>
      </c>
      <c r="AH45" s="23"/>
      <c r="AI45" s="38">
        <v>1</v>
      </c>
      <c r="AJ45" s="38">
        <v>1</v>
      </c>
      <c r="AK45" s="38">
        <v>1</v>
      </c>
      <c r="AL45" s="38">
        <v>1</v>
      </c>
      <c r="AM45" s="38">
        <v>1</v>
      </c>
      <c r="AN45" s="38">
        <v>1</v>
      </c>
      <c r="AO45" s="38">
        <v>1</v>
      </c>
      <c r="AP45" s="38">
        <v>1</v>
      </c>
      <c r="AQ45" s="38">
        <v>1</v>
      </c>
      <c r="AR45" s="38">
        <v>1</v>
      </c>
      <c r="AS45" s="38">
        <v>1</v>
      </c>
      <c r="AT45" s="38">
        <v>1</v>
      </c>
      <c r="AU45" s="38">
        <v>1</v>
      </c>
      <c r="AV45" s="38">
        <v>1</v>
      </c>
      <c r="AW45" s="38">
        <v>1</v>
      </c>
      <c r="AX45" s="38">
        <v>1</v>
      </c>
      <c r="AY45" s="38">
        <v>1</v>
      </c>
      <c r="AZ45" s="38">
        <v>1</v>
      </c>
      <c r="BA45" s="38">
        <v>1</v>
      </c>
      <c r="BB45" s="38">
        <v>1</v>
      </c>
      <c r="BC45" s="38">
        <v>1</v>
      </c>
      <c r="BD45" s="57">
        <v>1</v>
      </c>
      <c r="BF45" s="61"/>
      <c r="BG45" s="2"/>
      <c r="BH45" s="2"/>
      <c r="BI45" s="2"/>
      <c r="BJ45" s="2"/>
      <c r="BK45" s="2"/>
      <c r="BL45" s="3"/>
      <c r="BM45" s="3"/>
    </row>
    <row r="46" spans="4:58" ht="15">
      <c r="D46" s="29" t="s">
        <v>55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29" t="s">
        <v>55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12"/>
      <c r="AS46" s="12"/>
      <c r="AT46" s="5"/>
      <c r="AU46" s="5"/>
      <c r="AV46" s="5"/>
      <c r="AW46" s="5"/>
      <c r="AX46" s="5"/>
      <c r="AY46" s="5"/>
      <c r="AZ46" s="12"/>
      <c r="BA46" s="5"/>
      <c r="BB46" s="5"/>
      <c r="BC46" s="5"/>
      <c r="BD46" s="5"/>
      <c r="BF46" s="35"/>
    </row>
    <row r="47" spans="4:58" ht="15">
      <c r="D47" s="2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9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2"/>
      <c r="AS47" s="12"/>
      <c r="AT47" s="5"/>
      <c r="AU47" s="5"/>
      <c r="AV47" s="5"/>
      <c r="AW47" s="5"/>
      <c r="AX47" s="5"/>
      <c r="AY47" s="5"/>
      <c r="AZ47" s="12"/>
      <c r="BA47" s="5"/>
      <c r="BB47" s="5"/>
      <c r="BC47" s="5"/>
      <c r="BD47" s="5"/>
      <c r="BF47" s="35"/>
    </row>
    <row r="48" spans="4:58" ht="12.75">
      <c r="D48" s="4" t="s">
        <v>49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4" t="s">
        <v>49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12"/>
      <c r="AT48" s="5"/>
      <c r="AU48" s="5"/>
      <c r="AV48" s="5"/>
      <c r="AW48" s="5"/>
      <c r="AX48" s="5"/>
      <c r="AY48" s="5"/>
      <c r="AZ48" s="12"/>
      <c r="BA48" s="5"/>
      <c r="BB48" s="5"/>
      <c r="BC48" s="5"/>
      <c r="BD48" s="5"/>
      <c r="BF48" s="35"/>
    </row>
    <row r="49" spans="4:58" ht="12.75"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4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2"/>
      <c r="AS49" s="12"/>
      <c r="AT49" s="5"/>
      <c r="AU49" s="5"/>
      <c r="AV49" s="5"/>
      <c r="AW49" s="5"/>
      <c r="AX49" s="5"/>
      <c r="AY49" s="5"/>
      <c r="AZ49" s="12"/>
      <c r="BA49" s="5"/>
      <c r="BB49" s="5"/>
      <c r="BC49" s="5"/>
      <c r="BD49" s="5"/>
      <c r="BF49" s="35"/>
    </row>
    <row r="50" spans="4:58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4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2"/>
      <c r="AS50" s="12"/>
      <c r="AT50" s="5"/>
      <c r="AU50" s="5"/>
      <c r="AV50" s="5"/>
      <c r="AW50" s="5"/>
      <c r="AX50" s="5"/>
      <c r="AY50" s="5"/>
      <c r="AZ50" s="12"/>
      <c r="BA50" s="5"/>
      <c r="BB50" s="5"/>
      <c r="BC50" s="5"/>
      <c r="BD50" s="5" t="s">
        <v>58</v>
      </c>
      <c r="BF50" s="35"/>
    </row>
    <row r="51" spans="4:58" ht="12.75">
      <c r="D51" s="4" t="s">
        <v>24</v>
      </c>
      <c r="E51" s="5"/>
      <c r="F51" s="16">
        <v>26</v>
      </c>
      <c r="G51" s="16">
        <v>19</v>
      </c>
      <c r="H51" s="16">
        <v>17</v>
      </c>
      <c r="I51" s="16">
        <v>17</v>
      </c>
      <c r="J51" s="16">
        <v>12</v>
      </c>
      <c r="K51" s="16">
        <v>21</v>
      </c>
      <c r="L51" s="16">
        <v>8</v>
      </c>
      <c r="M51" s="16">
        <v>15</v>
      </c>
      <c r="N51" s="16">
        <v>8</v>
      </c>
      <c r="O51" s="16">
        <v>21</v>
      </c>
      <c r="P51" s="16">
        <v>16</v>
      </c>
      <c r="Q51" s="16">
        <v>19</v>
      </c>
      <c r="R51" s="16">
        <v>17</v>
      </c>
      <c r="S51" s="16">
        <v>17</v>
      </c>
      <c r="T51" s="16">
        <v>26</v>
      </c>
      <c r="U51" s="16">
        <v>22</v>
      </c>
      <c r="V51" s="16">
        <v>16</v>
      </c>
      <c r="W51" s="16">
        <v>27</v>
      </c>
      <c r="X51" s="16">
        <v>26</v>
      </c>
      <c r="Y51" s="16">
        <v>14</v>
      </c>
      <c r="Z51" s="16">
        <v>33</v>
      </c>
      <c r="AA51" s="16">
        <v>30</v>
      </c>
      <c r="AB51" s="16"/>
      <c r="AC51" s="16"/>
      <c r="AD51" s="16"/>
      <c r="AE51" s="16"/>
      <c r="AF51" s="5"/>
      <c r="AG51" s="4" t="s">
        <v>24</v>
      </c>
      <c r="AH51" s="5"/>
      <c r="AI51" s="39">
        <v>0.2524271844660194</v>
      </c>
      <c r="AJ51" s="39">
        <v>0.20879120879120883</v>
      </c>
      <c r="AK51" s="39">
        <v>0.1504424778761062</v>
      </c>
      <c r="AL51" s="39">
        <v>0.19318181818181818</v>
      </c>
      <c r="AM51" s="39">
        <v>0.15189873417721522</v>
      </c>
      <c r="AN51" s="39">
        <v>0.21428571428571427</v>
      </c>
      <c r="AO51" s="39">
        <v>0.11594202898550725</v>
      </c>
      <c r="AP51" s="39">
        <v>0.1724137931034483</v>
      </c>
      <c r="AQ51" s="39">
        <v>0.0784313725490196</v>
      </c>
      <c r="AR51" s="39">
        <v>0.17073170731707318</v>
      </c>
      <c r="AS51" s="39">
        <v>0.12698412698412698</v>
      </c>
      <c r="AT51" s="39">
        <v>0.17117117117117117</v>
      </c>
      <c r="AU51" s="39">
        <v>0.10759493670886078</v>
      </c>
      <c r="AV51" s="39">
        <v>0.14049586776859505</v>
      </c>
      <c r="AW51" s="39">
        <v>0.16666666666666669</v>
      </c>
      <c r="AX51" s="39">
        <v>0.16058394160583941</v>
      </c>
      <c r="AY51" s="39">
        <v>0.11188811188811189</v>
      </c>
      <c r="AZ51" s="39">
        <v>0.21428571428571427</v>
      </c>
      <c r="BA51" s="39">
        <v>0.18055555555555555</v>
      </c>
      <c r="BB51" s="39">
        <v>0.11864406779661017</v>
      </c>
      <c r="BC51" s="39">
        <v>0.23913043478260873</v>
      </c>
      <c r="BD51" s="39">
        <v>0.20134228187919462</v>
      </c>
      <c r="BF51" s="62"/>
    </row>
    <row r="52" spans="4:58" ht="12.75">
      <c r="D52" s="4" t="s">
        <v>57</v>
      </c>
      <c r="E52" s="5"/>
      <c r="F52" s="16">
        <v>59</v>
      </c>
      <c r="G52" s="16">
        <v>58</v>
      </c>
      <c r="H52" s="16">
        <v>72</v>
      </c>
      <c r="I52" s="16">
        <v>46</v>
      </c>
      <c r="J52" s="16">
        <v>40</v>
      </c>
      <c r="K52" s="16">
        <v>54</v>
      </c>
      <c r="L52" s="16">
        <v>47</v>
      </c>
      <c r="M52" s="16">
        <v>54</v>
      </c>
      <c r="N52" s="16">
        <v>72</v>
      </c>
      <c r="O52" s="16">
        <v>74</v>
      </c>
      <c r="P52" s="16">
        <v>84</v>
      </c>
      <c r="Q52" s="16">
        <v>77</v>
      </c>
      <c r="R52" s="16">
        <v>120</v>
      </c>
      <c r="S52" s="16">
        <v>95</v>
      </c>
      <c r="T52" s="16">
        <v>101</v>
      </c>
      <c r="U52" s="16">
        <v>106</v>
      </c>
      <c r="V52" s="16">
        <v>113</v>
      </c>
      <c r="W52" s="16">
        <v>80</v>
      </c>
      <c r="X52" s="16">
        <v>100</v>
      </c>
      <c r="Y52" s="16">
        <v>87</v>
      </c>
      <c r="Z52" s="16">
        <v>88</v>
      </c>
      <c r="AA52" s="16">
        <v>94</v>
      </c>
      <c r="AB52" s="16"/>
      <c r="AC52" s="16"/>
      <c r="AD52" s="16"/>
      <c r="AE52" s="16"/>
      <c r="AF52" s="5"/>
      <c r="AG52" s="4" t="s">
        <v>57</v>
      </c>
      <c r="AH52" s="5"/>
      <c r="AI52" s="39">
        <v>0.5728155339805825</v>
      </c>
      <c r="AJ52" s="39">
        <v>0.6373626373626373</v>
      </c>
      <c r="AK52" s="39">
        <v>0.6371681415929202</v>
      </c>
      <c r="AL52" s="39">
        <v>0.5227272727272727</v>
      </c>
      <c r="AM52" s="39">
        <v>0.5063291139240507</v>
      </c>
      <c r="AN52" s="39">
        <v>0.5510204081632653</v>
      </c>
      <c r="AO52" s="39">
        <v>0.6811594202898551</v>
      </c>
      <c r="AP52" s="39">
        <v>0.6206896551724138</v>
      </c>
      <c r="AQ52" s="39">
        <v>0.7058823529411764</v>
      </c>
      <c r="AR52" s="39">
        <v>0.6016260162601627</v>
      </c>
      <c r="AS52" s="39">
        <v>0.6666666666666666</v>
      </c>
      <c r="AT52" s="39">
        <v>0.6936936936936937</v>
      </c>
      <c r="AU52" s="39">
        <v>0.7594936708860759</v>
      </c>
      <c r="AV52" s="39">
        <v>0.7851239669421488</v>
      </c>
      <c r="AW52" s="39">
        <v>0.6474358974358975</v>
      </c>
      <c r="AX52" s="39">
        <v>0.7737226277372262</v>
      </c>
      <c r="AY52" s="39">
        <v>0.7902097902097902</v>
      </c>
      <c r="AZ52" s="39">
        <v>0.6349206349206349</v>
      </c>
      <c r="BA52" s="39">
        <v>0.6944444444444444</v>
      </c>
      <c r="BB52" s="39">
        <v>0.7372881355932204</v>
      </c>
      <c r="BC52" s="39">
        <v>0.6376811594202898</v>
      </c>
      <c r="BD52" s="39">
        <v>0.6308724832214765</v>
      </c>
      <c r="BF52" s="62"/>
    </row>
    <row r="53" spans="4:58" ht="12.75">
      <c r="D53" s="4" t="s">
        <v>38</v>
      </c>
      <c r="E53" s="5"/>
      <c r="F53" s="16">
        <v>18</v>
      </c>
      <c r="G53" s="16">
        <v>14</v>
      </c>
      <c r="H53" s="16">
        <v>24</v>
      </c>
      <c r="I53" s="16">
        <v>25</v>
      </c>
      <c r="J53" s="16">
        <v>27</v>
      </c>
      <c r="K53" s="16">
        <v>23</v>
      </c>
      <c r="L53" s="16">
        <v>14</v>
      </c>
      <c r="M53" s="16">
        <v>18</v>
      </c>
      <c r="N53" s="16">
        <v>22</v>
      </c>
      <c r="O53" s="16">
        <v>28</v>
      </c>
      <c r="P53" s="16">
        <v>26</v>
      </c>
      <c r="Q53" s="16">
        <v>15</v>
      </c>
      <c r="R53" s="16">
        <v>21</v>
      </c>
      <c r="S53" s="16">
        <v>9</v>
      </c>
      <c r="T53" s="16">
        <v>29</v>
      </c>
      <c r="U53" s="16">
        <v>9</v>
      </c>
      <c r="V53" s="16">
        <v>14</v>
      </c>
      <c r="W53" s="16">
        <v>19</v>
      </c>
      <c r="X53" s="16">
        <v>18</v>
      </c>
      <c r="Y53" s="16">
        <v>17</v>
      </c>
      <c r="Z53" s="16">
        <v>17</v>
      </c>
      <c r="AA53" s="16">
        <v>25</v>
      </c>
      <c r="AB53" s="16"/>
      <c r="AC53" s="16"/>
      <c r="AD53" s="16"/>
      <c r="AE53" s="16"/>
      <c r="AF53" s="5"/>
      <c r="AG53" s="4" t="s">
        <v>38</v>
      </c>
      <c r="AH53" s="5"/>
      <c r="AI53" s="39">
        <v>0.17475728155339804</v>
      </c>
      <c r="AJ53" s="39">
        <v>0.15384615384615383</v>
      </c>
      <c r="AK53" s="39">
        <v>0.21238938053097345</v>
      </c>
      <c r="AL53" s="39">
        <v>0.28409090909090906</v>
      </c>
      <c r="AM53" s="39">
        <v>0.3417721518987342</v>
      </c>
      <c r="AN53" s="39">
        <v>0.2346938775510204</v>
      </c>
      <c r="AO53" s="39">
        <v>0.20289855072463767</v>
      </c>
      <c r="AP53" s="39">
        <v>0.2068965517241379</v>
      </c>
      <c r="AQ53" s="39">
        <v>0.2156862745098039</v>
      </c>
      <c r="AR53" s="39">
        <v>0.22764227642276424</v>
      </c>
      <c r="AS53" s="39">
        <v>0.20634920634920634</v>
      </c>
      <c r="AT53" s="39">
        <v>0.13513513513513511</v>
      </c>
      <c r="AU53" s="39">
        <v>0.1329113924050633</v>
      </c>
      <c r="AV53" s="39">
        <v>0.0743801652892562</v>
      </c>
      <c r="AW53" s="39">
        <v>0.1858974358974359</v>
      </c>
      <c r="AX53" s="39">
        <v>0.06569343065693431</v>
      </c>
      <c r="AY53" s="39">
        <v>0.0979020979020979</v>
      </c>
      <c r="AZ53" s="39">
        <v>0.15079365079365079</v>
      </c>
      <c r="BA53" s="39">
        <v>0.125</v>
      </c>
      <c r="BB53" s="39">
        <v>0.1440677966101695</v>
      </c>
      <c r="BC53" s="39">
        <v>0.12318840579710146</v>
      </c>
      <c r="BD53" s="39">
        <v>0.16778523489932887</v>
      </c>
      <c r="BF53" s="62"/>
    </row>
    <row r="54" spans="4:58" ht="12.7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40"/>
      <c r="AJ54" s="5"/>
      <c r="AK54" s="5"/>
      <c r="AL54" s="5"/>
      <c r="AM54" s="5"/>
      <c r="AN54" s="5"/>
      <c r="AO54" s="5"/>
      <c r="AP54" s="5"/>
      <c r="AQ54" s="5"/>
      <c r="AR54" s="5"/>
      <c r="AS54" s="12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40"/>
      <c r="BF54" s="35"/>
    </row>
    <row r="55" spans="4:58" ht="12.75">
      <c r="D55" s="5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6">
        <v>158</v>
      </c>
      <c r="S55" s="36">
        <v>121</v>
      </c>
      <c r="T55" s="36">
        <v>156</v>
      </c>
      <c r="U55" s="36">
        <v>137</v>
      </c>
      <c r="V55" s="36">
        <v>143</v>
      </c>
      <c r="W55" s="36">
        <v>126</v>
      </c>
      <c r="X55" s="36">
        <v>144</v>
      </c>
      <c r="Y55" s="36">
        <v>118</v>
      </c>
      <c r="Z55" s="36">
        <v>138</v>
      </c>
      <c r="AA55" s="36">
        <v>149</v>
      </c>
      <c r="AB55" s="36"/>
      <c r="AC55" s="36"/>
      <c r="AD55" s="36"/>
      <c r="AE55" s="36"/>
      <c r="AF55" s="36"/>
      <c r="AG55" s="5"/>
      <c r="AI55" s="41">
        <v>1</v>
      </c>
      <c r="AJ55" s="41">
        <v>1</v>
      </c>
      <c r="AK55" s="41">
        <v>1</v>
      </c>
      <c r="AL55" s="41">
        <v>1</v>
      </c>
      <c r="AM55" s="41">
        <v>1</v>
      </c>
      <c r="AN55" s="41">
        <v>1</v>
      </c>
      <c r="AO55" s="41">
        <v>1</v>
      </c>
      <c r="AP55" s="41">
        <v>1</v>
      </c>
      <c r="AQ55" s="41">
        <v>1</v>
      </c>
      <c r="AR55" s="41">
        <v>1</v>
      </c>
      <c r="AS55" s="41">
        <v>1</v>
      </c>
      <c r="AT55" s="41">
        <v>1</v>
      </c>
      <c r="AU55" s="41">
        <v>1</v>
      </c>
      <c r="AV55" s="41">
        <v>1</v>
      </c>
      <c r="AW55" s="41">
        <v>1</v>
      </c>
      <c r="AX55" s="41">
        <v>1</v>
      </c>
      <c r="AY55" s="41">
        <v>1</v>
      </c>
      <c r="AZ55" s="41">
        <v>1</v>
      </c>
      <c r="BA55" s="41">
        <v>1</v>
      </c>
      <c r="BB55" s="41">
        <v>1</v>
      </c>
      <c r="BC55" s="41">
        <v>1</v>
      </c>
      <c r="BD55" s="40">
        <v>1</v>
      </c>
      <c r="BF55" s="35"/>
    </row>
    <row r="56" spans="4:58" ht="12.7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F56" s="35"/>
    </row>
    <row r="57" spans="6:56" ht="12.75">
      <c r="F57" s="6" t="s">
        <v>4</v>
      </c>
      <c r="G57" s="6" t="s">
        <v>5</v>
      </c>
      <c r="H57" s="6" t="s">
        <v>6</v>
      </c>
      <c r="I57" s="6" t="s">
        <v>7</v>
      </c>
      <c r="J57" s="6" t="s">
        <v>8</v>
      </c>
      <c r="K57" s="6" t="s">
        <v>9</v>
      </c>
      <c r="L57" s="6" t="s">
        <v>10</v>
      </c>
      <c r="M57" s="6" t="s">
        <v>11</v>
      </c>
      <c r="N57" s="6" t="s">
        <v>12</v>
      </c>
      <c r="O57" s="6" t="s">
        <v>13</v>
      </c>
      <c r="P57" s="6" t="s">
        <v>14</v>
      </c>
      <c r="Q57" s="6" t="s">
        <v>15</v>
      </c>
      <c r="R57" s="19" t="s">
        <v>16</v>
      </c>
      <c r="S57" s="19" t="s">
        <v>17</v>
      </c>
      <c r="T57" s="19" t="s">
        <v>18</v>
      </c>
      <c r="U57" s="19" t="s">
        <v>19</v>
      </c>
      <c r="V57" s="19" t="s">
        <v>20</v>
      </c>
      <c r="W57" s="19" t="s">
        <v>21</v>
      </c>
      <c r="X57" s="19" t="s">
        <v>22</v>
      </c>
      <c r="Y57" s="19" t="s">
        <v>23</v>
      </c>
      <c r="Z57" s="19" t="s">
        <v>51</v>
      </c>
      <c r="AA57" s="19" t="s">
        <v>59</v>
      </c>
      <c r="AB57" s="19"/>
      <c r="AC57" s="19"/>
      <c r="AD57" s="19"/>
      <c r="AE57" s="19"/>
      <c r="AF57" s="20"/>
      <c r="AG57" s="20"/>
      <c r="AH57" s="20"/>
      <c r="AI57" s="19" t="s">
        <v>4</v>
      </c>
      <c r="AJ57" s="19" t="s">
        <v>5</v>
      </c>
      <c r="AK57" s="19" t="s">
        <v>6</v>
      </c>
      <c r="AL57" s="19" t="s">
        <v>7</v>
      </c>
      <c r="AM57" s="19" t="s">
        <v>8</v>
      </c>
      <c r="AN57" s="19" t="s">
        <v>9</v>
      </c>
      <c r="AO57" s="19" t="s">
        <v>10</v>
      </c>
      <c r="AP57" s="19" t="s">
        <v>11</v>
      </c>
      <c r="AQ57" s="19" t="s">
        <v>12</v>
      </c>
      <c r="AR57" s="19" t="s">
        <v>13</v>
      </c>
      <c r="AS57" s="19" t="s">
        <v>14</v>
      </c>
      <c r="AT57" s="19" t="s">
        <v>15</v>
      </c>
      <c r="AU57" s="19" t="s">
        <v>16</v>
      </c>
      <c r="AV57" s="19" t="s">
        <v>17</v>
      </c>
      <c r="AW57" s="19" t="s">
        <v>18</v>
      </c>
      <c r="AX57" s="19" t="s">
        <v>19</v>
      </c>
      <c r="AY57" s="19" t="s">
        <v>20</v>
      </c>
      <c r="AZ57" s="19" t="s">
        <v>21</v>
      </c>
      <c r="BA57" s="19" t="s">
        <v>22</v>
      </c>
      <c r="BB57" s="19" t="s">
        <v>23</v>
      </c>
      <c r="BC57" s="19" t="s">
        <v>51</v>
      </c>
      <c r="BD57" s="19" t="s">
        <v>59</v>
      </c>
    </row>
    <row r="59" spans="46:48" ht="12.75">
      <c r="AT59" s="70">
        <f>10.9+2.9+1.5+0.7</f>
        <v>16</v>
      </c>
      <c r="AU59" s="63">
        <f>5.9+0.8+5.1</f>
        <v>11.8</v>
      </c>
      <c r="AV59" s="63">
        <f>4.7+2.2+11.6+5.2+2.6</f>
        <v>26.3</v>
      </c>
    </row>
    <row r="60" spans="46:48" ht="12.75">
      <c r="AT60" s="70">
        <f>43.8+13.1+4.4+16.1</f>
        <v>77.4</v>
      </c>
      <c r="AU60" s="63">
        <f>45.8+1.7+1.7+24.6</f>
        <v>73.80000000000001</v>
      </c>
      <c r="AV60" s="63">
        <f>25.9+19+13.8</f>
        <v>58.7</v>
      </c>
    </row>
    <row r="61" spans="46:48" ht="12.75">
      <c r="AT61" s="70">
        <f>2.2+3.6+0.7</f>
        <v>6.500000000000001</v>
      </c>
      <c r="AU61" s="63">
        <f>4.2+0.8+5.9+1.7+1.7</f>
        <v>14.299999999999999</v>
      </c>
      <c r="AV61" s="63">
        <f>1.3+3.9+1.7+8.2</f>
        <v>15.1</v>
      </c>
    </row>
    <row r="62" spans="46:48" ht="12.75">
      <c r="AT62" s="71">
        <f>SUM(AT59:AT61)</f>
        <v>99.9</v>
      </c>
      <c r="AU62" s="71">
        <f>SUM(AU59:AU61)</f>
        <v>99.9</v>
      </c>
      <c r="AV62" s="71">
        <f>SUM(AV59:AV61)</f>
        <v>100.1</v>
      </c>
    </row>
    <row r="63" spans="4:58" ht="12.75">
      <c r="D63" s="4" t="s">
        <v>24</v>
      </c>
      <c r="E63" s="5"/>
      <c r="F63" s="16"/>
      <c r="G63" s="16"/>
      <c r="H63" s="16">
        <v>17</v>
      </c>
      <c r="I63" s="16">
        <v>16</v>
      </c>
      <c r="J63" s="16">
        <v>33</v>
      </c>
      <c r="K63" s="16">
        <v>17</v>
      </c>
      <c r="L63" s="16">
        <v>27</v>
      </c>
      <c r="M63" s="16">
        <v>30</v>
      </c>
      <c r="Q63" s="16"/>
      <c r="Y63">
        <v>21</v>
      </c>
      <c r="Z63">
        <v>26</v>
      </c>
      <c r="AA63">
        <v>48</v>
      </c>
      <c r="AB63">
        <f>15+4+3</f>
        <v>22</v>
      </c>
      <c r="AC63">
        <v>14</v>
      </c>
      <c r="AD63">
        <f>11+5+27+12+6</f>
        <v>61</v>
      </c>
      <c r="AF63" s="5"/>
      <c r="AG63" s="4" t="s">
        <v>24</v>
      </c>
      <c r="AH63" s="5"/>
      <c r="AI63" s="39"/>
      <c r="AJ63" s="39"/>
      <c r="AK63" s="39">
        <v>0.10759493670886078</v>
      </c>
      <c r="AL63" s="39">
        <v>0.11188811188811189</v>
      </c>
      <c r="AM63" s="39">
        <v>0.23913043478260873</v>
      </c>
      <c r="AN63" s="39">
        <v>0.14049586776859505</v>
      </c>
      <c r="AO63" s="39">
        <v>0.21428571428571427</v>
      </c>
      <c r="AP63" s="39">
        <v>0.20134228187919462</v>
      </c>
      <c r="AQ63" s="39">
        <v>0.17</v>
      </c>
      <c r="AR63" s="39">
        <v>0.18</v>
      </c>
      <c r="AS63" s="39">
        <v>0.24</v>
      </c>
      <c r="AT63" s="39">
        <v>0.16</v>
      </c>
      <c r="AU63" s="39">
        <v>0.12</v>
      </c>
      <c r="AV63" s="39">
        <v>0.26</v>
      </c>
      <c r="BE63" s="40"/>
      <c r="BF63" s="62"/>
    </row>
    <row r="64" spans="4:58" ht="12.75">
      <c r="D64" s="4" t="s">
        <v>57</v>
      </c>
      <c r="E64" s="5"/>
      <c r="F64" s="16"/>
      <c r="G64" s="16"/>
      <c r="H64" s="16">
        <v>120</v>
      </c>
      <c r="I64" s="16">
        <v>113</v>
      </c>
      <c r="J64" s="16">
        <v>88</v>
      </c>
      <c r="K64" s="16">
        <v>95</v>
      </c>
      <c r="L64" s="16">
        <v>80</v>
      </c>
      <c r="M64" s="16">
        <v>94</v>
      </c>
      <c r="Q64" s="16"/>
      <c r="Y64">
        <v>101</v>
      </c>
      <c r="Z64">
        <v>100</v>
      </c>
      <c r="AA64">
        <v>124</v>
      </c>
      <c r="AB64">
        <f>60+18+6+22</f>
        <v>106</v>
      </c>
      <c r="AC64">
        <f>54+4+29</f>
        <v>87</v>
      </c>
      <c r="AD64">
        <f>60+44+32</f>
        <v>136</v>
      </c>
      <c r="AF64" s="5"/>
      <c r="AG64" s="4" t="s">
        <v>57</v>
      </c>
      <c r="AH64" s="5"/>
      <c r="AI64" s="39"/>
      <c r="AJ64" s="39"/>
      <c r="AK64" s="39">
        <v>0.7594936708860759</v>
      </c>
      <c r="AL64" s="39">
        <v>0.7902097902097902</v>
      </c>
      <c r="AM64" s="39">
        <v>0.6376811594202898</v>
      </c>
      <c r="AN64" s="39">
        <v>0.7851239669421488</v>
      </c>
      <c r="AO64" s="39">
        <v>0.6349206349206349</v>
      </c>
      <c r="AP64" s="39">
        <v>0.6308724832214765</v>
      </c>
      <c r="AQ64" s="39">
        <v>0.65</v>
      </c>
      <c r="AR64" s="39">
        <v>0.69</v>
      </c>
      <c r="AS64" s="39">
        <v>0.62</v>
      </c>
      <c r="AT64" s="39">
        <v>0.77</v>
      </c>
      <c r="AU64" s="39">
        <v>0.74</v>
      </c>
      <c r="AV64" s="39">
        <v>0.59</v>
      </c>
      <c r="BE64" s="40"/>
      <c r="BF64" s="62"/>
    </row>
    <row r="65" spans="4:58" ht="12.75">
      <c r="D65" s="4" t="s">
        <v>38</v>
      </c>
      <c r="E65" s="5"/>
      <c r="F65" s="16"/>
      <c r="G65" s="16"/>
      <c r="H65" s="16">
        <v>21</v>
      </c>
      <c r="I65" s="16">
        <v>14</v>
      </c>
      <c r="J65" s="16">
        <v>17</v>
      </c>
      <c r="K65" s="16">
        <v>9</v>
      </c>
      <c r="L65" s="16">
        <v>19</v>
      </c>
      <c r="M65" s="16">
        <v>25</v>
      </c>
      <c r="Q65" s="16"/>
      <c r="Y65">
        <v>28</v>
      </c>
      <c r="Z65">
        <v>18</v>
      </c>
      <c r="AA65">
        <v>28</v>
      </c>
      <c r="AB65">
        <f>8+1</f>
        <v>9</v>
      </c>
      <c r="AC65">
        <f>6+7+4</f>
        <v>17</v>
      </c>
      <c r="AD65">
        <f>12+4+19</f>
        <v>35</v>
      </c>
      <c r="AF65" s="5"/>
      <c r="AG65" s="4" t="s">
        <v>38</v>
      </c>
      <c r="AH65" s="5"/>
      <c r="AI65" s="39"/>
      <c r="AJ65" s="39"/>
      <c r="AK65" s="39">
        <v>0.1329113924050633</v>
      </c>
      <c r="AL65" s="39">
        <v>0.0979020979020979</v>
      </c>
      <c r="AM65" s="39">
        <v>0.12318840579710146</v>
      </c>
      <c r="AN65" s="39">
        <v>0.0743801652892562</v>
      </c>
      <c r="AO65" s="39">
        <v>0.15079365079365079</v>
      </c>
      <c r="AP65" s="39">
        <v>0.16778523489932887</v>
      </c>
      <c r="AQ65" s="39">
        <v>0.18</v>
      </c>
      <c r="AR65" s="39">
        <v>0.13</v>
      </c>
      <c r="AS65" s="39">
        <v>0.14</v>
      </c>
      <c r="AT65" s="39">
        <v>0.07</v>
      </c>
      <c r="AU65" s="39">
        <v>0.14</v>
      </c>
      <c r="AV65" s="39">
        <v>0.15</v>
      </c>
      <c r="BE65" s="40"/>
      <c r="BF65" s="62"/>
    </row>
    <row r="66" spans="4:58" ht="12.75">
      <c r="D66" s="5"/>
      <c r="E66" s="5"/>
      <c r="F66" s="5"/>
      <c r="G66" s="5"/>
      <c r="H66" s="5"/>
      <c r="I66" s="5"/>
      <c r="J66" s="5"/>
      <c r="K66" s="5"/>
      <c r="L66" s="5"/>
      <c r="M66" s="5"/>
      <c r="Q66" s="5"/>
      <c r="AF66" s="5"/>
      <c r="AG66" s="5"/>
      <c r="AH66" s="5"/>
      <c r="AI66" s="40"/>
      <c r="AJ66" s="5"/>
      <c r="AK66" s="5"/>
      <c r="AL66" s="5"/>
      <c r="AM66" s="5"/>
      <c r="AN66" s="5"/>
      <c r="AO66" s="5"/>
      <c r="AP66" s="40"/>
      <c r="AQ66" s="5"/>
      <c r="AT66" s="73"/>
      <c r="AU66" s="74"/>
      <c r="AV66" s="74"/>
      <c r="BE66" s="5"/>
      <c r="BF66" s="35"/>
    </row>
    <row r="67" spans="4:58" ht="12.75">
      <c r="D67" s="5" t="s">
        <v>56</v>
      </c>
      <c r="E67" s="5"/>
      <c r="F67" s="5"/>
      <c r="G67" s="5"/>
      <c r="H67" s="36">
        <v>158</v>
      </c>
      <c r="I67" s="36">
        <v>143</v>
      </c>
      <c r="J67" s="36">
        <v>138</v>
      </c>
      <c r="K67" s="36">
        <v>121</v>
      </c>
      <c r="L67" s="36">
        <v>126</v>
      </c>
      <c r="M67" s="36">
        <v>149</v>
      </c>
      <c r="Q67" s="5"/>
      <c r="Y67" s="69">
        <f aca="true" t="shared" si="0" ref="Y67:AD67">SUM(Y63:Y66)</f>
        <v>150</v>
      </c>
      <c r="Z67" s="69">
        <f t="shared" si="0"/>
        <v>144</v>
      </c>
      <c r="AA67" s="69">
        <f t="shared" si="0"/>
        <v>200</v>
      </c>
      <c r="AB67" s="69">
        <f t="shared" si="0"/>
        <v>137</v>
      </c>
      <c r="AC67" s="69">
        <f t="shared" si="0"/>
        <v>118</v>
      </c>
      <c r="AD67" s="69">
        <f t="shared" si="0"/>
        <v>232</v>
      </c>
      <c r="AE67" s="69"/>
      <c r="AF67" s="36"/>
      <c r="AG67" s="5"/>
      <c r="AI67" s="41"/>
      <c r="AJ67" s="41"/>
      <c r="AK67" s="41">
        <v>1</v>
      </c>
      <c r="AL67" s="41">
        <v>1</v>
      </c>
      <c r="AM67" s="41">
        <v>1</v>
      </c>
      <c r="AN67" s="41">
        <v>1</v>
      </c>
      <c r="AO67" s="41">
        <v>1</v>
      </c>
      <c r="AP67" s="40">
        <v>1</v>
      </c>
      <c r="AQ67" s="41">
        <f aca="true" t="shared" si="1" ref="AQ67:AV67">SUM(AQ63:AQ66)</f>
        <v>1</v>
      </c>
      <c r="AR67" s="41">
        <f t="shared" si="1"/>
        <v>0.9999999999999999</v>
      </c>
      <c r="AS67" s="41">
        <f t="shared" si="1"/>
        <v>1</v>
      </c>
      <c r="AT67" s="72">
        <f t="shared" si="1"/>
        <v>1</v>
      </c>
      <c r="AU67" s="72">
        <f t="shared" si="1"/>
        <v>1</v>
      </c>
      <c r="AV67" s="72">
        <f t="shared" si="1"/>
        <v>1</v>
      </c>
      <c r="BE67" s="5"/>
      <c r="BF67" s="35"/>
    </row>
    <row r="68" spans="4:58" ht="12.75">
      <c r="D68" s="5"/>
      <c r="E68" s="5"/>
      <c r="F68" s="5"/>
      <c r="G68" s="5"/>
      <c r="H68" s="5"/>
      <c r="I68" s="5"/>
      <c r="J68" s="5"/>
      <c r="K68" s="5"/>
      <c r="L68" s="5"/>
      <c r="M68" s="5"/>
      <c r="Q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Q68" s="5"/>
      <c r="BE68" s="5"/>
      <c r="BF68" s="35"/>
    </row>
    <row r="69" spans="6:57" ht="12.75">
      <c r="F69" s="6"/>
      <c r="G69" s="6"/>
      <c r="H69" s="19" t="s">
        <v>16</v>
      </c>
      <c r="I69" s="19" t="s">
        <v>20</v>
      </c>
      <c r="J69" s="19" t="s">
        <v>51</v>
      </c>
      <c r="K69" s="19" t="s">
        <v>17</v>
      </c>
      <c r="L69" s="19" t="s">
        <v>21</v>
      </c>
      <c r="M69" s="19" t="s">
        <v>59</v>
      </c>
      <c r="N69" s="19" t="s">
        <v>18</v>
      </c>
      <c r="O69" s="19" t="s">
        <v>22</v>
      </c>
      <c r="P69" s="19" t="s">
        <v>61</v>
      </c>
      <c r="Q69" s="6"/>
      <c r="Y69" s="19" t="s">
        <v>18</v>
      </c>
      <c r="Z69" s="19" t="s">
        <v>22</v>
      </c>
      <c r="AA69" s="19" t="s">
        <v>61</v>
      </c>
      <c r="AB69" s="19" t="s">
        <v>19</v>
      </c>
      <c r="AC69" s="19" t="s">
        <v>23</v>
      </c>
      <c r="AD69" s="19" t="s">
        <v>63</v>
      </c>
      <c r="AE69" s="19"/>
      <c r="AF69" s="20"/>
      <c r="AG69" s="20"/>
      <c r="AH69" s="20"/>
      <c r="AI69" s="19"/>
      <c r="AJ69" s="19"/>
      <c r="AK69" s="19" t="s">
        <v>16</v>
      </c>
      <c r="AL69" s="19" t="s">
        <v>20</v>
      </c>
      <c r="AM69" s="19" t="s">
        <v>51</v>
      </c>
      <c r="AN69" s="19" t="s">
        <v>17</v>
      </c>
      <c r="AO69" s="19" t="s">
        <v>21</v>
      </c>
      <c r="AP69" s="19" t="s">
        <v>59</v>
      </c>
      <c r="AQ69" s="19" t="s">
        <v>18</v>
      </c>
      <c r="AR69" s="19" t="s">
        <v>22</v>
      </c>
      <c r="AS69" s="19" t="s">
        <v>61</v>
      </c>
      <c r="AT69" s="19" t="s">
        <v>19</v>
      </c>
      <c r="AU69" s="19" t="s">
        <v>23</v>
      </c>
      <c r="AV69" s="19" t="s">
        <v>63</v>
      </c>
      <c r="BE69" s="20"/>
    </row>
    <row r="70" spans="8:48" ht="12.75">
      <c r="H70">
        <v>1</v>
      </c>
      <c r="I70">
        <v>2</v>
      </c>
      <c r="J70">
        <v>3</v>
      </c>
      <c r="K70">
        <v>1</v>
      </c>
      <c r="L70">
        <v>2</v>
      </c>
      <c r="M70">
        <v>3</v>
      </c>
      <c r="N70">
        <v>1</v>
      </c>
      <c r="O70">
        <v>2</v>
      </c>
      <c r="P70">
        <v>3</v>
      </c>
      <c r="Q70">
        <v>1</v>
      </c>
      <c r="R70">
        <v>2</v>
      </c>
      <c r="S70">
        <v>3</v>
      </c>
      <c r="Y70">
        <v>1</v>
      </c>
      <c r="Z70">
        <v>2</v>
      </c>
      <c r="AA70">
        <v>3</v>
      </c>
      <c r="AB70">
        <v>1</v>
      </c>
      <c r="AC70">
        <v>2</v>
      </c>
      <c r="AD70">
        <v>3</v>
      </c>
      <c r="AT70">
        <v>1</v>
      </c>
      <c r="AU70">
        <v>2</v>
      </c>
      <c r="AV70">
        <v>3</v>
      </c>
    </row>
  </sheetData>
  <mergeCells count="6">
    <mergeCell ref="D10:Z10"/>
    <mergeCell ref="AG10:BC10"/>
    <mergeCell ref="D8:Z8"/>
    <mergeCell ref="AG8:BC8"/>
    <mergeCell ref="D9:Z9"/>
    <mergeCell ref="AG9:B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2004-12-08T20:15:39Z</cp:lastPrinted>
  <dcterms:created xsi:type="dcterms:W3CDTF">2001-08-14T15:24:28Z</dcterms:created>
  <dcterms:modified xsi:type="dcterms:W3CDTF">2004-12-08T20:16:49Z</dcterms:modified>
  <cp:category/>
  <cp:version/>
  <cp:contentType/>
  <cp:contentStatus/>
</cp:coreProperties>
</file>